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ynthèse" sheetId="1" state="visible" r:id="rId3"/>
    <sheet name="1-Investissements" sheetId="2" state="visible" r:id="rId4"/>
    <sheet name="2-Financement" sheetId="3" state="visible" r:id="rId5"/>
    <sheet name="3-Activité" sheetId="4" state="visible" r:id="rId6"/>
    <sheet name="RCA-Détail CA (à coller)" sheetId="5" state="visible" r:id="rId7"/>
    <sheet name="4-Charges" sheetId="6" state="visible" r:id="rId8"/>
    <sheet name="5-Personnel" sheetId="7" state="visible" r:id="rId9"/>
    <sheet name="6-Impôts &amp; Divers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<sst xmlns="http://schemas.openxmlformats.org/spreadsheetml/2006/main" count="948" uniqueCount="430">
  <si>
    <t xml:space="preserve">L'ATELIER DES SAVEURS — PRÉVISIONNEL DE REPRISE</t>
  </si>
  <si>
    <t xml:space="preserve">Pierre Durand (SASU) · reprise du fonds « Le Boudoir », Nantes centre-ville · bistronomie, 40 couverts + 20 en terrasse · ouverture 06/2026 · dossier RCA Prévisionnel v10.2 « Création » 06/2026 → 05/2029 · Banque + comité Initiative Nantes</t>
  </si>
  <si>
    <t xml:space="preserve">LE PROJET EN 6 CHIFFRES</t>
  </si>
  <si>
    <t xml:space="preserve">CA HT année 1
379 326 €
cédant : 292 554 €</t>
  </si>
  <si>
    <t xml:space="preserve">CA HT année 3
490 849 €
+29 % vs année 1</t>
  </si>
  <si>
    <t xml:space="preserve">EBE année 1
70 981 €
18,7 % du CA</t>
  </si>
  <si>
    <t xml:space="preserve">Projet total
292 000 €
dont fonds 145 000 €</t>
  </si>
  <si>
    <t xml:space="preserve">Financement bancaire
226 000 €
180 k€ / 7 ans + 46 k€ / 10 ans</t>
  </si>
  <si>
    <t xml:space="preserve">Apport + prêt d'honneur
50 000 €
17 % du projet</t>
  </si>
  <si>
    <t xml:space="preserve">Annuités / EBE
45 % → 65 % → 50 %
seuil sain ≤ 50 %</t>
  </si>
  <si>
    <t xml:space="preserve">Ticket moyen
26 € midi / 52 € soir
menu 22 € + carte 19-38 €</t>
  </si>
  <si>
    <t xml:space="preserve">VERDICT FAISABILITÉ</t>
  </si>
  <si>
    <t xml:space="preserve">FINANÇABLE, AVEC UN POINT DE PASSAGE EN ANNÉE 2</t>
  </si>
  <si>
    <t xml:space="preserve">L'EBE couvre les annuités dès l'année 1 (45 %) malgré ≈ 24 k€ de frais de démarrage amortis en un an. L'année 2 est le point tendu : la montée de la masse salariale (commis + rémunération dirigeant) porte les annuités à 65 % de l'EBE et le DSCR à ≈ 1,17 (cible bancaire ≥ 1,2) — zone orange assumée, résorbée en année 3 (50 %, DSCR ≈ 1,5). Le CA repose sur le repositionnement prix (volume prudent : 24 couverts/service midi sur 40, rotation sous la borne basse sectorielle), et le fonds est payé 50 % du CA HT du cédant, la borne basse des barèmes.</t>
  </si>
  <si>
    <t xml:space="preserve">3 leviers si la banque résiste : prêt d'honneur porté à 15-20 k€ (levier Initiative : 1 € → 9,5 € de crédit) · crédit vendeur · différer l'embauche du commis de 6 mois. 2 questions à poser au client : peut-il vivre avec ≈ 14 k€ nets en année 1 ? L'apport peut-il monter (17 % vs 30 % d'usage en reprise CHR) ?</t>
  </si>
  <si>
    <t xml:space="preserve">ORDRE DE SAISIE DANS RCA (≈ 1 h)</t>
  </si>
  <si>
    <t xml:space="preserve">1. Investissements</t>
  </si>
  <si>
    <t xml:space="preserve">18 lignes — modifier la ligne « Fonds de commerce » déjà saisie (145 000 → 130 000, TVA 20 → 0), créer le reste. Vérifier le bloc « Financement des investissements » en bas à droite.</t>
  </si>
  <si>
    <t xml:space="preserve">2. Financement</t>
  </si>
  <si>
    <t xml:space="preserve">Capital 20 000 + compte courant 20 000 + 4 emprunts (A, B, prêt d'honneur, relais TVA). Différés et assurance : bouton « Détail » de chaque emprunt.</t>
  </si>
  <si>
    <t xml:space="preserve">3. Activité</t>
  </si>
  <si>
    <t xml:space="preserve">2 lignes de CA (modifier la pré-créée : marge 100 → 70). Puis coller les 12 valeurs mensuelles par exercice dans « Détail » &gt; CA global — nombres sans espaces. Stock initial : 5 000 + 3 000 dans le Détail achats.</t>
  </si>
  <si>
    <t xml:space="preserve">4. Charges</t>
  </si>
  <si>
    <t xml:space="preserve">25 lignes — la plupart pré-créées (renseigner N/N+1/N+2, fréquence, TVA), 6 à créer (surlignées jaune). CFE : coche C.E.T. + Impôts locaux 0/950/1 900. Ne PAS saisir formation pro/taxe d'apprentissage (auto).</t>
  </si>
  <si>
    <t xml:space="preserve">5. Personnel</t>
  </si>
  <si>
    <t xml:space="preserve">5 salariés + dirigeant. Bruts ANNUELS. Détail mensuel pour l'apprenti (départ sept.) et les extras (11 mois). Patronales : 25 % salariés / 5 % apprenti / 45 % dirigeant (modifier le défaut 45 ligne à ligne).</t>
  </si>
  <si>
    <t xml:space="preserve">6. Impôts &amp; contrôles</t>
  </si>
  <si>
    <t xml:space="preserve">IS taux réduit PME, TVA mensuelle, remboursement crédit TVA M+2/M+3. Puis onglet CONTRÔLE : écart de financement ≈ 0, trésorerie jamais négative, EBE ≈ 72/62/80 k€.</t>
  </si>
  <si>
    <t xml:space="preserve">D'OÙ VIENNENT LES CHIFFRES (résumé — détail complet dans les classeurs « Matrice CA » et « RCA Investissements »)</t>
  </si>
  <si>
    <t xml:space="preserve">Chiffre d'affaires</t>
  </si>
  <si>
    <t xml:space="preserve">Construit couvert par couvert : jours d'ouverture réels du calendrier 2026-2029 (mar. soir → dim. midi, 48 semaines), montée en charge 50 → 65 % de remplissage midi en année 1, taux années 2-3 fournis par la matrice Baker Tilly (65/55 puis 70/60), terrasse 20 places mars-sept., offre après-midi l'été. Tickets : carte client (entrées 12-16 €, plats 19-38 €) et menu midi 22 € du rendez-vous.</t>
  </si>
  <si>
    <t xml:space="preserve">Mix TVA 10 % / 20 %</t>
  </si>
  <si>
    <t xml:space="preserve">85 % nourriture+softs / 15 % alcools — calé sur les comptes 2022 du cédant (81/19, comptes 70750000/70760000) ajusté de l'absence de licence IV.</t>
  </si>
  <si>
    <t xml:space="preserve">Marges</t>
  </si>
  <si>
    <t xml:space="preserve">70 % restauration / 78 % boissons — cédant : 69,8 % global ; norme sectorielle ≥ 65 % (coût matière ≤ 35 %).</t>
  </si>
  <si>
    <t xml:space="preserve">Investissements (251 560 €)</t>
  </si>
  <si>
    <t xml:space="preserve">Prix et postes benchmarkés sur ~25 sources pro (consensus travaux 200-500 €/m², mobilier 200-500 €/place, cuisine en complément 15-30 k€…). Travaux phasés : 18 k€ à l'ouverture, 12 k€ en N+2 autofinancés. Postes souvent oubliés inclus : permis d'exploitation, HACCP, mobilier terrasse, dépôt de garantie, droits d'enregistrement 3 %.</t>
  </si>
  <si>
    <t xml:space="preserve">Charges (≈ 93 k€/an)</t>
  </si>
  <si>
    <t xml:space="preserve">Chaque ligne calée sur le détail des comptes 2022 du cédant (loyer 3 200 €/mois du bail repris, électricité 6 774 € →7 500 €…), retraitée de l'appartement personnel (7 800 €) et complétée des postes du nouveau concept (blanchisserie, SACEM animations, logiciels, redevance terrasse).</t>
  </si>
  <si>
    <t xml:space="preserve">Personnel</t>
  </si>
  <si>
    <t xml:space="preserve">Équipe minimale du rendez-vous client (cuisinier polyvalent, serveuse, apprenti, extras week-end) + commis en année 2. Grille HCR ≈ SMIC+, patronales réelles par profil. Dirigeant : 1 500 €/mois en année 1 → 3 000 € en année 3.</t>
  </si>
  <si>
    <t xml:space="preserve">Financement</t>
  </si>
  <si>
    <t xml:space="preserve">Emprunt scindé : fonds sur 7 ans (usage bancaire), travaux sur 10 ans (allège l'annuité de ≈ 2 800 €/an). Taux 4,30/4,40 % : hypothèse prudente à coter au dépôt. Prêt d'honneur 10 k€ = moyenne Initiative France.</t>
  </si>
  <si>
    <t xml:space="preserve">Fichiers du dossier — qui fait quoi : « RCA Saisie » (CE fichier) = ce que tu tapes/colles dans le logiciel, calqué sur les grilles v10.2 · « Matrice CA » = la fabrique du chiffre d'affaires (couverts × tickets × calendrier réel) + hypothèses sourcées + contrôle de faisabilité 3 ans · « RCA Investissements » = la justification benchmarkée des investissements et du plan de financement (pièce banque/jury) · archive/Previsionnel_Atelier_des_Saveurs.xlsx = brouillon de cadrage initial, ARCHIVÉ : son montage reposait sur l'ARCE/ARE (droits Pôle Emploi épuisés en mai 2024 d'après le rdv client → indisponibles dans le dossier 06/2026) et son CA n'était pas calé sur la matrice Baker Tilly.</t>
  </si>
  <si>
    <t xml:space="preserve">SAISIE RCA — ONGLET INVESTISSEMENTS</t>
  </si>
  <si>
    <t xml:space="preserve">Colonnes identiques à la grille v10.2. Saisir ligne à ligne dans l'ordre : Montant → Date → Mise en service (= colonne Différé, en mois) → délai de paiement (via Détail). « Action » te dit s'il faut modifier une ligne existante ou en créer une.</t>
  </si>
  <si>
    <t xml:space="preserve">IMMOBILISATIONS</t>
  </si>
  <si>
    <t xml:space="preserve">Libellé</t>
  </si>
  <si>
    <t xml:space="preserve">Nature</t>
  </si>
  <si>
    <t xml:space="preserve">Date</t>
  </si>
  <si>
    <t xml:space="preserve">Montant</t>
  </si>
  <si>
    <t xml:space="preserve">Amort.</t>
  </si>
  <si>
    <t xml:space="preserve">Différé</t>
  </si>
  <si>
    <t xml:space="preserve">Durée</t>
  </si>
  <si>
    <t xml:space="preserve">TVA</t>
  </si>
  <si>
    <t xml:space="preserve">Type TVA</t>
  </si>
  <si>
    <t xml:space="preserve">Action</t>
  </si>
  <si>
    <t xml:space="preserve">Explication courte</t>
  </si>
  <si>
    <t xml:space="preserve">Fonds de commerce</t>
  </si>
  <si>
    <t xml:space="preserve">Incorporel</t>
  </si>
  <si>
    <t xml:space="preserve">Jun 2026</t>
  </si>
  <si>
    <t xml:space="preserve">Linéaire</t>
  </si>
  <si>
    <t xml:space="preserve">0 mois</t>
  </si>
  <si>
    <t xml:space="preserve">0 an</t>
  </si>
  <si>
    <t xml:space="preserve">0,00</t>
  </si>
  <si>
    <t xml:space="preserve">A la facturation</t>
  </si>
  <si>
    <t xml:space="preserve">MODIFIER la ligne saisie : 145 000 → 130 000 et TVA 20 → 0,00 (hors champ TVA)</t>
  </si>
  <si>
    <t xml:space="preserve">Part incorporelle de l'offre 145 k€ = 50 % du CA HT cédant (borne basse barèmes)</t>
  </si>
  <si>
    <t xml:space="preserve">Matériel repris avec le fonds</t>
  </si>
  <si>
    <t xml:space="preserve">Corporel</t>
  </si>
  <si>
    <t xml:space="preserve">5 ans</t>
  </si>
  <si>
    <t xml:space="preserve">CRÉER</t>
  </si>
  <si>
    <t xml:space="preserve">Quote-part matériel de l'offre — à caler sur l'inventaire de l'acte</t>
  </si>
  <si>
    <t xml:space="preserve">Droits d'enregistrement</t>
  </si>
  <si>
    <t xml:space="preserve">1 an</t>
  </si>
  <si>
    <t xml:space="preserve">3 % × (145 000 − 23 000) — barème cession de fonds</t>
  </si>
  <si>
    <t xml:space="preserve">Honoraires &amp; frais de transaction</t>
  </si>
  <si>
    <t xml:space="preserve">20,00</t>
  </si>
  <si>
    <t xml:space="preserve">Donnée du rdv client (12 k€)</t>
  </si>
  <si>
    <t xml:space="preserve">Honoraires juridiques</t>
  </si>
  <si>
    <t xml:space="preserve">Avenants SASU + audit du bail</t>
  </si>
  <si>
    <t xml:space="preserve">Permis d'exploitation (20 h)</t>
  </si>
  <si>
    <t xml:space="preserve">Obligatoire licence — prix constaté 2024-26</t>
  </si>
  <si>
    <t xml:space="preserve">Formation hygiène HACCP (14 h)</t>
  </si>
  <si>
    <t xml:space="preserve">Obligatoire — 1 personne formée min.</t>
  </si>
  <si>
    <t xml:space="preserve">Publicité &amp; identité de lancement</t>
  </si>
  <si>
    <t xml:space="preserve">RP + soft opening + campagnes (présentation ADS)</t>
  </si>
  <si>
    <t xml:space="preserve">Site internet &amp; réservation</t>
  </si>
  <si>
    <t xml:space="preserve">3 ans</t>
  </si>
  <si>
    <t xml:space="preserve">Vitrine + module résa</t>
  </si>
  <si>
    <t xml:space="preserve">Travaux salle &amp; façade — tranche 1</t>
  </si>
  <si>
    <t xml:space="preserve">10 ans</t>
  </si>
  <si>
    <t xml:space="preserve">≈ 200 €/m² rafraîchissement qualitatif ; tranche 2 en N+2</t>
  </si>
  <si>
    <t xml:space="preserve">Complément cuisine &amp; froid</t>
  </si>
  <si>
    <t xml:space="preserve">Mix neuf/reconditionné, extraction déjà conforme</t>
  </si>
  <si>
    <t xml:space="preserve">Mobilier de salle (40 places)</t>
  </si>
  <si>
    <t xml:space="preserve">8 ans</t>
  </si>
  <si>
    <t xml:space="preserve">40 × 250 € (benchmark 200-500 €/place)</t>
  </si>
  <si>
    <t xml:space="preserve">Vaisselle, verrerie, linge</t>
  </si>
  <si>
    <t xml:space="preserve">Double dotation, standing bistronomique</t>
  </si>
  <si>
    <t xml:space="preserve">Caisse tactile + TPE</t>
  </si>
  <si>
    <t xml:space="preserve">Abonnements récurrents en charges</t>
  </si>
  <si>
    <t xml:space="preserve">Enseigne + pose</t>
  </si>
  <si>
    <t xml:space="preserve">Devanture ~5 m, LED</t>
  </si>
  <si>
    <t xml:space="preserve">Mobilier terrasse (20 pl.) + parasols</t>
  </si>
  <si>
    <t xml:space="preserve">Avr 2027</t>
  </si>
  <si>
    <t xml:space="preserve">Pour la saison 2027 — autofinancé (hors plan banque)</t>
  </si>
  <si>
    <t xml:space="preserve">Travaux embellissement — tranche 2</t>
  </si>
  <si>
    <t xml:space="preserve">Jun 2028</t>
  </si>
  <si>
    <t xml:space="preserve">N+2, financé par la CAF — montée en gamme différée</t>
  </si>
  <si>
    <t xml:space="preserve">Dépôt de garantie (3 mois de loyer)</t>
  </si>
  <si>
    <t xml:space="preserve">Financier</t>
  </si>
  <si>
    <t xml:space="preserve">-</t>
  </si>
  <si>
    <t xml:space="preserve">3 × 3 200 € — immobilisation financière, restituée fin de bail</t>
  </si>
  <si>
    <t xml:space="preserve">TOTAL IMMOBILISATIONS</t>
  </si>
  <si>
    <t xml:space="preserve">CESSIONS D'IMMOBILISATIONS — néant (ne rien saisir)</t>
  </si>
  <si>
    <t xml:space="preserve">INVESTISSEMENTS FINANCÉS PAR CRÉDITS-BAILS OU LOCATIONS FINANCIÈRES — ne rien saisir (variante non retenue)</t>
  </si>
  <si>
    <t xml:space="preserve">Taux (%)</t>
  </si>
  <si>
    <t xml:space="preserve">Périodicité</t>
  </si>
  <si>
    <t xml:space="preserve">Echéance</t>
  </si>
  <si>
    <t xml:space="preserve">Val. Résid.</t>
  </si>
  <si>
    <t xml:space="preserve">1er Loyer</t>
  </si>
  <si>
    <t xml:space="preserve">Loyer HT</t>
  </si>
  <si>
    <t xml:space="preserve">[VARIANTE] Complément cuisine &amp; froid</t>
  </si>
  <si>
    <t xml:space="preserve">≈ 7,00</t>
  </si>
  <si>
    <t xml:space="preserve">60 mois</t>
  </si>
  <si>
    <t xml:space="preserve">Mensuelle</t>
  </si>
  <si>
    <t xml:space="preserve">Payé d'avance</t>
  </si>
  <si>
    <t xml:space="preserve">10 % possible</t>
  </si>
  <si>
    <t xml:space="preserve">À activer uniquement si la banque plafonne sa quotité : retirer alors la ligne « Complément cuisine &amp; froid » des immobilisations et l'emprunt B passe à 31 000 €.</t>
  </si>
  <si>
    <t xml:space="preserve">SAISIE RCA — ONGLET FINANCEMENT</t>
  </si>
  <si>
    <t xml:space="preserve">APPORTS EN CAPITAL</t>
  </si>
  <si>
    <t xml:space="preserve">Explication</t>
  </si>
  <si>
    <t xml:space="preserve">Capital social (dont 1 000 € déjà versés en 2023)</t>
  </si>
  <si>
    <t xml:space="preserve">Capital porté à 20 000 € — lisibilité bancaire</t>
  </si>
  <si>
    <t xml:space="preserve">APPORTS EN COMPTES COURANTS</t>
  </si>
  <si>
    <t xml:space="preserve">Date N</t>
  </si>
  <si>
    <t xml:space="preserve">N</t>
  </si>
  <si>
    <t xml:space="preserve">Date N+1</t>
  </si>
  <si>
    <t xml:space="preserve">N+1</t>
  </si>
  <si>
    <t xml:space="preserve">Date N+2</t>
  </si>
  <si>
    <t xml:space="preserve">N+2</t>
  </si>
  <si>
    <t xml:space="preserve">Apport compte courant P. Durand</t>
  </si>
  <si>
    <t xml:space="preserve">Jun 2027</t>
  </si>
  <si>
    <t xml:space="preserve">Solde de l'apport 40 k€ — blocage probable exigé par la banque</t>
  </si>
  <si>
    <t xml:space="preserve">EMPRUNTS</t>
  </si>
  <si>
    <t xml:space="preserve">Via « Détail » : différé</t>
  </si>
  <si>
    <t xml:space="preserve">Via « Détail » : assurance</t>
  </si>
  <si>
    <t xml:space="preserve">Emprunt A — fonds de commerce &amp; frais</t>
  </si>
  <si>
    <t xml:space="preserve">4,30</t>
  </si>
  <si>
    <t xml:space="preserve">84 mois</t>
  </si>
  <si>
    <t xml:space="preserve">3 mois (capital)</t>
  </si>
  <si>
    <t xml:space="preserve">0,30 %</t>
  </si>
  <si>
    <t xml:space="preserve">Mens. ≈ 2 564 € — taux à coter au dépôt (réf. BdF T1 2025 : 4,7 %)</t>
  </si>
  <si>
    <t xml:space="preserve">Emprunt B — travaux &amp; équipements</t>
  </si>
  <si>
    <t xml:space="preserve">4,40</t>
  </si>
  <si>
    <t xml:space="preserve">120 mois</t>
  </si>
  <si>
    <t xml:space="preserve">Mens. ≈ 484 € — travaux finançables 10-15 ans</t>
  </si>
  <si>
    <t xml:space="preserve">Prêt d'honneur Initiative Nantes</t>
  </si>
  <si>
    <t xml:space="preserve">6 mois</t>
  </si>
  <si>
    <t xml:space="preserve">Quasi-fonds propres ; levier 1 € → 9,5 € de banque</t>
  </si>
  <si>
    <t xml:space="preserve">Crédit relais TVA</t>
  </si>
  <si>
    <t xml:space="preserve">2,00</t>
  </si>
  <si>
    <t xml:space="preserve">12 mois</t>
  </si>
  <si>
    <t xml:space="preserve">caler remb. M+2/M+3</t>
  </si>
  <si>
    <t xml:space="preserve">Préfinance la TVA sur invest. — vérifier le montant dans Contrôle &gt; TVA</t>
  </si>
  <si>
    <t xml:space="preserve">TOTAL FINANCEMENTS (avec apports)</t>
  </si>
  <si>
    <t xml:space="preserve">SUBVENTIONS D'INVESTISSEMENT — néant</t>
  </si>
  <si>
    <t xml:space="preserve">Contrôle : total financements 292 000 € = investissements à l'ouverture 235 560 + stock 8 000 + TVA préfinancée 16 000 + trésorerie 32 440. Le tableau « Financement des investissements » en bas à droite de l'écran RCA doit afficher un écart ≈ 0 en N.</t>
  </si>
  <si>
    <t xml:space="preserve">SAISIE RCA — ÉCRAN ACTIVITÉ (miroir de ton écran)</t>
  </si>
  <si>
    <t xml:space="preserve">Règle d'or (comme pour les charges) : ne saisis JAMAIS les % Évol. — tape les MONTANTS N+1 et N+2, RCA calcule les % tout seul. Ton dossier RCA tourne sur 06/2025→05/2028 : nos tableaux disaient 06/2026, sans incidence — les mois juin→mai sont les mêmes.</t>
  </si>
  <si>
    <t xml:space="preserve">①  BLOC « CHIFFRE D'AFFAIRES » — colonnes dans l'ordre exact de l'écran</t>
  </si>
  <si>
    <t xml:space="preserve">Secteur</t>
  </si>
  <si>
    <t xml:space="preserve">Détail ≡</t>
  </si>
  <si>
    <t xml:space="preserve">% Évol.</t>
  </si>
  <si>
    <t xml:space="preserve">Tx marge</t>
  </si>
  <si>
    <t xml:space="preserve">Stocks</t>
  </si>
  <si>
    <t xml:space="preserve">Règl. clients</t>
  </si>
  <si>
    <t xml:space="preserve">TVA Ventes</t>
  </si>
  <si>
    <t xml:space="preserve">Règl. fourn.</t>
  </si>
  <si>
    <t xml:space="preserve">TVA Achats</t>
  </si>
  <si>
    <t xml:space="preserve">Restauration sur place 10 %</t>
  </si>
  <si>
    <t xml:space="preserve">Négoce</t>
  </si>
  <si>
    <t xml:space="preserve">déjà collé ✓</t>
  </si>
  <si>
    <t xml:space="preserve">auto</t>
  </si>
  <si>
    <t xml:space="preserve">70,00</t>
  </si>
  <si>
    <t xml:space="preserve">15 jours</t>
  </si>
  <si>
    <t xml:space="preserve">0 jour</t>
  </si>
  <si>
    <t xml:space="preserve">10,00</t>
  </si>
  <si>
    <t xml:space="preserve">30 jours</t>
  </si>
  <si>
    <t xml:space="preserve">5,50</t>
  </si>
  <si>
    <t xml:space="preserve">Boissons alcoolisées 20 %</t>
  </si>
  <si>
    <t xml:space="preserve">78,00</t>
  </si>
  <si>
    <t xml:space="preserve">TOTAL CA HT</t>
  </si>
  <si>
    <t xml:space="preserve">Contrôle : une fois N+1 et N+2 tapés, les % Évol. doivent afficher ≈ 16,5 puis ≈ 11,1. Les cases « auto » : tu ne les touches pas.</t>
  </si>
  <si>
    <t xml:space="preserve">②  OÙ TU EN ES — d'après ta photo du 10/06</t>
  </si>
  <si>
    <t xml:space="preserve">✓ FAIT</t>
  </si>
  <si>
    <t xml:space="preserve">N des 2 lignes (326 509 / 52 817) — le détail mensuel est bien passé, la colonne Détail réaffiche ces totaux</t>
  </si>
  <si>
    <t xml:space="preserve">Tx marge 70/78, stocks 15 j/30 j, règl. clients 0 j, TVA ventes 10/20, règl. fourn. 30 j, TVA achats 5,5/20 — tout est conforme</t>
  </si>
  <si>
    <t xml:space="preserve">⏳ EN COURS</t>
  </si>
  <si>
    <t xml:space="preserve">N+1 restauration : 380282 tapé → valide avec Entrée. N+1 boissons : 61516 déjà affiché ✓</t>
  </si>
  <si>
    <t xml:space="preserve">❌ RESTE</t>
  </si>
  <si>
    <t xml:space="preserve">N+2 : tape 422502 (restauration) puis 68347 (boissons) directement dans la cellule N+2. Tant que tu n'as rien tapé, RCA affiche N+2 = N+1 (380 282) — c'est le décalage que tu vois.</t>
  </si>
  <si>
    <t xml:space="preserve">③  DÉTAIL MENSUEL — colonnes VERTICALES prêtes à coller (bouton ≡ d'une ligne CA)</t>
  </si>
  <si>
    <t xml:space="preserve">RCA colle une colonne de 12 valeurs (juin → mai) sans espaces. Sélectionne les 12 cellules bleues d'une colonne, ⌘C, clique le 1er mois dans la fenêtre RCA, ⌘V. Le mensuel N est déjà passé ✓. N+1/N+2 : à coller seulement si la fenêtre ≡ propose un onglet par exercice — sinon les montants annuels de la grille ① suffisent (RCA reprend la saisonnalité de N).</t>
  </si>
  <si>
    <t xml:space="preserve">RESTAURATION SUR PLACE 10 %</t>
  </si>
  <si>
    <t xml:space="preserve">BOISSONS ALCOOLISÉES 20 %</t>
  </si>
  <si>
    <t xml:space="preserve">Mois</t>
  </si>
  <si>
    <t xml:space="preserve">Juin</t>
  </si>
  <si>
    <t xml:space="preserve">Juillet</t>
  </si>
  <si>
    <t xml:space="preserve">Août</t>
  </si>
  <si>
    <t xml:space="preserve">Septembre</t>
  </si>
  <si>
    <t xml:space="preserve">Octobre</t>
  </si>
  <si>
    <t xml:space="preserve">Novembre</t>
  </si>
  <si>
    <t xml:space="preserve">Décembre</t>
  </si>
  <si>
    <t xml:space="preserve">Janvier</t>
  </si>
  <si>
    <t xml:space="preserve">Février</t>
  </si>
  <si>
    <t xml:space="preserve">Mars</t>
  </si>
  <si>
    <t xml:space="preserve">Avril</t>
  </si>
  <si>
    <t xml:space="preserve">Mai</t>
  </si>
  <si>
    <t xml:space="preserve">Total (contrôle)</t>
  </si>
  <si>
    <t xml:space="preserve">④  LES 3 AUTRES BLOCS DE L'ÉCRAN — RIEN À SAISIR, les laisser à zéro</t>
  </si>
  <si>
    <t xml:space="preserve">Activité commissionnaire</t>
  </si>
  <si>
    <t xml:space="preserve">→ laisser vide : on vend en propre, aucune vente à la commission</t>
  </si>
  <si>
    <t xml:space="preserve">Production immobilisée</t>
  </si>
  <si>
    <t xml:space="preserve">→ laisser vide : rien n'est produit pour soi-même (la ligne « Incorporel Juin 2025 » à 0 est le défaut RCA)</t>
  </si>
  <si>
    <t xml:space="preserve">Subventions d'exploitation</t>
  </si>
  <si>
    <t xml:space="preserve">→ laisser vide : aucune subvention dans le plan de financement</t>
  </si>
  <si>
    <t xml:space="preserve">Ces blocs s'affichent pour tous les dossiers — des lignes à 0 dedans, c'est normal, pas une erreur de ta saisie.</t>
  </si>
  <si>
    <t xml:space="preserve">⑤  STOCK INITIAL — à saisir dans le « Détail achats » de chaque ligne CA (pas dans cette grille)</t>
  </si>
  <si>
    <t xml:space="preserve">Restauration sur place 10 % — ligne « Stock Initial »</t>
  </si>
  <si>
    <t xml:space="preserve">Boissons alcoolisées 20 % (cave) — ligne « Stock Initial »</t>
  </si>
  <si>
    <t xml:space="preserve">RCA — ÉCRAN « DÉTAIL » : SAISONNALITÉ DU CA (miroir de ton écran)</t>
  </si>
  <si>
    <t xml:space="preserve">But : remplacer la répartition À PLAT (8,33 %/mois = 27 209 € partout) par la vraie saisonnalité. Tu fais ça ligne par ligne (Détail 1/2 = Restauration, 2/2 = Boissons) et onglet par onglet (Exercice N, N+1, N+2).</t>
  </si>
  <si>
    <t xml:space="preserve">TOUTES les cellules de cet onglet sont au format Standard → le copier-coller vers RCA prend bien les chiffres. Décimales avec un point : si RCA refuse, remplace par une virgule.</t>
  </si>
  <si>
    <t xml:space="preserve">■ LIGNE 1/2 — RESTAURATION SUR PLACE 10 %</t>
  </si>
  <si>
    <t xml:space="preserve">Restauration sur place 10 %  —  EXERCICE N</t>
  </si>
  <si>
    <t xml:space="preserve">Jun 2025</t>
  </si>
  <si>
    <t xml:space="preserve">Jul 2025</t>
  </si>
  <si>
    <t xml:space="preserve">Aoû 2025</t>
  </si>
  <si>
    <t xml:space="preserve">Sep 2025</t>
  </si>
  <si>
    <t xml:space="preserve">Oct 2025</t>
  </si>
  <si>
    <t xml:space="preserve">Nov 2025</t>
  </si>
  <si>
    <t xml:space="preserve">Déc 2025</t>
  </si>
  <si>
    <t xml:space="preserve">Jan 2026</t>
  </si>
  <si>
    <t xml:space="preserve">Fév 2026</t>
  </si>
  <si>
    <t xml:space="preserve">Mar 2026</t>
  </si>
  <si>
    <t xml:space="preserve">Avr 2026</t>
  </si>
  <si>
    <t xml:space="preserve">Mai 2026</t>
  </si>
  <si>
    <t xml:space="preserve">Total</t>
  </si>
  <si>
    <t xml:space="preserve">Chiffre d'affaires (€)</t>
  </si>
  <si>
    <t xml:space="preserve">Saisonnalité (%)</t>
  </si>
  <si>
    <t xml:space="preserve">Restauration sur place 10 %  —  EXERCICE N+1</t>
  </si>
  <si>
    <t xml:space="preserve">Jul 2026</t>
  </si>
  <si>
    <t xml:space="preserve">Aoû 2026</t>
  </si>
  <si>
    <t xml:space="preserve">Sep 2026</t>
  </si>
  <si>
    <t xml:space="preserve">Oct 2026</t>
  </si>
  <si>
    <t xml:space="preserve">Nov 2026</t>
  </si>
  <si>
    <t xml:space="preserve">Déc 2026</t>
  </si>
  <si>
    <t xml:space="preserve">Jan 2027</t>
  </si>
  <si>
    <t xml:space="preserve">Fév 2027</t>
  </si>
  <si>
    <t xml:space="preserve">Mar 2027</t>
  </si>
  <si>
    <t xml:space="preserve">Mai 2027</t>
  </si>
  <si>
    <t xml:space="preserve">Restauration sur place 10 %  —  EXERCICE N+2</t>
  </si>
  <si>
    <t xml:space="preserve">Jul 2027</t>
  </si>
  <si>
    <t xml:space="preserve">Aoû 2027</t>
  </si>
  <si>
    <t xml:space="preserve">Sep 2027</t>
  </si>
  <si>
    <t xml:space="preserve">Oct 2027</t>
  </si>
  <si>
    <t xml:space="preserve">Nov 2027</t>
  </si>
  <si>
    <t xml:space="preserve">Déc 2027</t>
  </si>
  <si>
    <t xml:space="preserve">Jan 2028</t>
  </si>
  <si>
    <t xml:space="preserve">Fév 2028</t>
  </si>
  <si>
    <t xml:space="preserve">Mar 2028</t>
  </si>
  <si>
    <t xml:space="preserve">Avr 2028</t>
  </si>
  <si>
    <t xml:space="preserve">Mai 2028</t>
  </si>
  <si>
    <t xml:space="preserve">■ LIGNE 2/2 — BOISSONS ALCOOLISÉES 20 %</t>
  </si>
  <si>
    <t xml:space="preserve">Boissons alcoolisées 20 %  —  EXERCICE N</t>
  </si>
  <si>
    <t xml:space="preserve">Boissons alcoolisées 20 %  —  EXERCICE N+1</t>
  </si>
  <si>
    <t xml:space="preserve">Boissons alcoolisées 20 %  —  EXERCICE N+2</t>
  </si>
  <si>
    <t xml:space="preserve">COMMENT COLLER</t>
  </si>
  <si>
    <t xml:space="preserve">1. Dans RCA, ouvre le Détail de la ligne (titre en haut), choisis l'onglet Exercice N / N+1 / N+2.</t>
  </si>
  <si>
    <t xml:space="preserve">2. Méthode A (la plus propre) : sélectionne les 12 cases bleues de la ligne « Chiffre d'affaires (€) » du bloc correspondant → ⌘C → clique la 1ʳᵉ case mensuelle de RCA → ⌘V. RCA recalcule la saisonnalité tout seul.</t>
  </si>
  <si>
    <t xml:space="preserve">3. Méthode B (si RCA ne laisse éditer que la saisonnalité) : colle la ligne jaune « Saisonnalité (%) » à la place. Elle est calée pour tomber à 100,00 % pile.</t>
  </si>
  <si>
    <t xml:space="preserve">4. Refais pour chaque exercice ET chaque ligne (Restauration puis Boissons). Contrôle : le total annuel doit retomber sur 326 509 / 380 282 / 422 502 (resto) et 52 817 / 61 516 / 68 347 (boissons).</t>
  </si>
  <si>
    <t xml:space="preserve">SAISIE RCA — ONGLET CHARGES</t>
  </si>
  <si>
    <t xml:space="preserve">Les libellés marqués « pré-créée » existent déjà dans le modèle BT : renseigner les montants. Les autres : bouton nouvelle ligne. % Evol. : laisser 0 et saisir N+1/N+2 en montants.</t>
  </si>
  <si>
    <t xml:space="preserve">FOURNITURES CONSOMMABLES</t>
  </si>
  <si>
    <t xml:space="preserve">% Evol.</t>
  </si>
  <si>
    <t xml:space="preserve">% Fixe</t>
  </si>
  <si>
    <t xml:space="preserve">Fréquence</t>
  </si>
  <si>
    <t xml:space="preserve">Règlement</t>
  </si>
  <si>
    <t xml:space="preserve">Ligne RCA</t>
  </si>
  <si>
    <t xml:space="preserve">Electricité</t>
  </si>
  <si>
    <t xml:space="preserve">80 %</t>
  </si>
  <si>
    <t xml:space="preserve">pré-créée</t>
  </si>
  <si>
    <t xml:space="preserve">Cédant 6 774 € + activité accrue</t>
  </si>
  <si>
    <t xml:space="preserve">Eau</t>
  </si>
  <si>
    <t xml:space="preserve">Non isolée chez le cédant — provision</t>
  </si>
  <si>
    <t xml:space="preserve">Combustibles</t>
  </si>
  <si>
    <t xml:space="preserve">Trimestrielle</t>
  </si>
  <si>
    <t xml:space="preserve">Gaz + bouteilles (cédant 809 €)</t>
  </si>
  <si>
    <t xml:space="preserve">Petit équipement</t>
  </si>
  <si>
    <t xml:space="preserve">50 %</t>
  </si>
  <si>
    <t xml:space="preserve">Renouvellement — gros rééquipement en invest.</t>
  </si>
  <si>
    <t xml:space="preserve">Produits d'entretien</t>
  </si>
  <si>
    <t xml:space="preserve">0 %</t>
  </si>
  <si>
    <t xml:space="preserve">Inclut consommables jetables — variable activité</t>
  </si>
  <si>
    <t xml:space="preserve">Vêtement de travail</t>
  </si>
  <si>
    <t xml:space="preserve">100 %</t>
  </si>
  <si>
    <t xml:space="preserve">Semestrielle</t>
  </si>
  <si>
    <t xml:space="preserve">Tenues salle/cuisine</t>
  </si>
  <si>
    <t xml:space="preserve">Fournitures administratives</t>
  </si>
  <si>
    <t xml:space="preserve">Cédant 207 €</t>
  </si>
  <si>
    <t xml:space="preserve">SERVICES EXTÉRIEURS</t>
  </si>
  <si>
    <t xml:space="preserve">Location immobilière</t>
  </si>
  <si>
    <t xml:space="preserve">Loyer 3 200 €/mois (bail repris, rdv) + parking 1 300 € — TVA selon option bailleur, à vérifier au bail</t>
  </si>
  <si>
    <t xml:space="preserve">Location de matériels</t>
  </si>
  <si>
    <t xml:space="preserve">TPE</t>
  </si>
  <si>
    <t xml:space="preserve">Charges locatives</t>
  </si>
  <si>
    <t xml:space="preserve">Cédant 1 417 €</t>
  </si>
  <si>
    <t xml:space="preserve">Entretien et réparations</t>
  </si>
  <si>
    <t xml:space="preserve">Contrats hotte/froid/extincteurs + entretien (cédant 2 285 €)</t>
  </si>
  <si>
    <t xml:space="preserve">Primes d'assurances</t>
  </si>
  <si>
    <t xml:space="preserve">Annuelle</t>
  </si>
  <si>
    <t xml:space="preserve">Multirisque + RC pro (cédant 2 423 €) — hors ADI emprunts (au financement)</t>
  </si>
  <si>
    <t xml:space="preserve">Honoraires comptables / juridiques</t>
  </si>
  <si>
    <t xml:space="preserve">Compta 5 200 + social 1 700 + juridique 700 (calé cédant)</t>
  </si>
  <si>
    <t xml:space="preserve">Publicité, publications</t>
  </si>
  <si>
    <t xml:space="preserve">Budget récurrent RP/réseaux (présentation ADS) — an 1 renforcé ; forfait lancement en invest.</t>
  </si>
  <si>
    <t xml:space="preserve">Missions, réceptions</t>
  </si>
  <si>
    <t xml:space="preserve">Réduit vs cédant (2 326 €)</t>
  </si>
  <si>
    <t xml:space="preserve">Frais postaux</t>
  </si>
  <si>
    <t xml:space="preserve">Frais télécommunications</t>
  </si>
  <si>
    <t xml:space="preserve">Internet + mobile pro</t>
  </si>
  <si>
    <t xml:space="preserve">Services bancaires</t>
  </si>
  <si>
    <t xml:space="preserve">Tenue de compte (cédant 632 €)</t>
  </si>
  <si>
    <t xml:space="preserve">Cotisations, dons...</t>
  </si>
  <si>
    <t xml:space="preserve">UMIH</t>
  </si>
  <si>
    <t xml:space="preserve">Logiciels &amp; abonnements</t>
  </si>
  <si>
    <t xml:space="preserve">À CRÉER</t>
  </si>
  <si>
    <t xml:space="preserve">Caisse SaaS + réservation en ligne</t>
  </si>
  <si>
    <t xml:space="preserve">Blanchisserie / location de linge</t>
  </si>
  <si>
    <t xml:space="preserve">30 %</t>
  </si>
  <si>
    <t xml:space="preserve">Nappage/offices — montée en gamme</t>
  </si>
  <si>
    <t xml:space="preserve">SACEM / SPRÉ</t>
  </si>
  <si>
    <t xml:space="preserve">Animations musicales prévues — barème majoré</t>
  </si>
  <si>
    <t xml:space="preserve">Redevance terrasse (Ville de Nantes)</t>
  </si>
  <si>
    <t xml:space="preserve">20 places domaine public — précaire et révocable</t>
  </si>
  <si>
    <t xml:space="preserve">Commissions cartes bancaires</t>
  </si>
  <si>
    <t xml:space="preserve">≈ 0,7 % du CA TTC — ou Détail &gt; charge en % du CA</t>
  </si>
  <si>
    <t xml:space="preserve">Commissions titres-restaurant</t>
  </si>
  <si>
    <t xml:space="preserve">Clientèle bureau midi (menu 22 €)</t>
  </si>
  <si>
    <t xml:space="preserve">TOTAL CHARGES SAISIES</t>
  </si>
  <si>
    <t xml:space="preserve">IMPÔTS ET TAXES</t>
  </si>
  <si>
    <t xml:space="preserve">Coche « CALCUL C.E.T. » : OUI · Montant C.F.E. : 0 (exonération année de création)</t>
  </si>
  <si>
    <t xml:space="preserve">Libellé (pré-créée)</t>
  </si>
  <si>
    <t xml:space="preserve">Impôts locaux</t>
  </si>
  <si>
    <t xml:space="preserve">Nov 2028</t>
  </si>
  <si>
    <t xml:space="preserve">CFE : exonérée 2026 (création), base −50 % en 2027, pleine 2028</t>
  </si>
  <si>
    <t xml:space="preserve">⚠ NE PAS saisir de ligne « Formation pro / taxe d'apprentissage » ici : RCA les calcule automatiquement (PERSONNEL &gt; Taxes assises sur les salaires : TA 0,68 % + FP 0,55 %).</t>
  </si>
  <si>
    <t xml:space="preserve">SAISIE RCA — ONGLET PERSONNEL</t>
  </si>
  <si>
    <t xml:space="preserve">Paramètres d'en-tête : Paiement des salaires « Mois en cours » ✓ (déjà réglé) · Charges sociales : paiement mensuel 100 % ✓ · Caisse congés payés bâtiment : décochée ✓. Montants = BRUTS ANNUELS ; le détail mensuel (bouton Détail) sert pour l'apprenti (départ sept. 2026) et les extras (11 mois).</t>
  </si>
  <si>
    <t xml:space="preserve">RÉMUNÉRATION DES SALARIÉS</t>
  </si>
  <si>
    <t xml:space="preserve">N (brut)</t>
  </si>
  <si>
    <t xml:space="preserve">Tx Cot. Sal.</t>
  </si>
  <si>
    <t xml:space="preserve">Tx Cot. Pat.</t>
  </si>
  <si>
    <t xml:space="preserve">Détail mensuel ?</t>
  </si>
  <si>
    <t xml:space="preserve">Cuisinier polyvalent / plongeur (39 h)</t>
  </si>
  <si>
    <t xml:space="preserve">22,00</t>
  </si>
  <si>
    <t xml:space="preserve">25,00</t>
  </si>
  <si>
    <t xml:space="preserve">non</t>
  </si>
  <si>
    <t xml:space="preserve">HCR niv. II ≈ 2 100 €/mois — équipe du rdv ; patronales réelles ≈ 25 % (réduction générale, salaire proche SMIC) vs défaut modèle 45 → MODIFIER le taux</t>
  </si>
  <si>
    <t xml:space="preserve">Serveur(se) (39 h)</t>
  </si>
  <si>
    <t xml:space="preserve">HCR niv. I-II ≈ 2 000 €/mois — équipe du rdv</t>
  </si>
  <si>
    <t xml:space="preserve">Apprenti(e) salle</t>
  </si>
  <si>
    <t xml:space="preserve">5,00</t>
  </si>
  <si>
    <t xml:space="preserve">OUI : 0 juin-août, 800 €/mois dès sept. 2026</t>
  </si>
  <si>
    <t xml:space="preserve">Rémunération % SMIC, exonérations apprentissage</t>
  </si>
  <si>
    <t xml:space="preserve">Extras salle (CDD d'usage jeu-ven-sam)</t>
  </si>
  <si>
    <t xml:space="preserve">OUI : 750 €/mois sur 11 mois (0 en août)</t>
  </si>
  <si>
    <t xml:space="preserve">≈ 12 soirées/mois × 4 h — renfort été en N+1/N+2</t>
  </si>
  <si>
    <t xml:space="preserve">Commis de cuisine (39 h) — dès 06/2027</t>
  </si>
  <si>
    <t xml:space="preserve">non (N = 0)</t>
  </si>
  <si>
    <t xml:space="preserve">Embauche à la montée en charge N+1</t>
  </si>
  <si>
    <t xml:space="preserve">RÉMUNÉRATION DU DIRIGEANT</t>
  </si>
  <si>
    <t xml:space="preserve">Exonération</t>
  </si>
  <si>
    <t xml:space="preserve">Pierre Durand — Président SASU</t>
  </si>
  <si>
    <t xml:space="preserve">45,00</t>
  </si>
  <si>
    <t xml:space="preserve">Aucune exonération</t>
  </si>
  <si>
    <t xml:space="preserve">Assimilé salarié : patronales ≈ 45 % (= défaut du modèle, OK ici). 1 500 €/mois en N → 3 000 € en N+2 ; reste à vivre à challenger avec le client</t>
  </si>
  <si>
    <t xml:space="preserve">TAXES ASSISES SUR LES SALAIRES — ne rien modifier</t>
  </si>
  <si>
    <t xml:space="preserve">Effectif moyen « 1 à 10 salariés » ✓ · Taxe d'apprentissage 0,68 ✓ coché · Formation professionnelle 0,55 ✓ coché · Effort construction 0,00 ✓ · Taxe sur les salaires : DÉCOCHÉE (société assujettie à la TVA)</t>
  </si>
  <si>
    <t xml:space="preserve">AUTRES CHARGES DE PERSONNEL</t>
  </si>
  <si>
    <t xml:space="preserve">Mutuelle (part employeur) + médecine du travail</t>
  </si>
  <si>
    <t xml:space="preserve">≈ 30 €/mois × 4 ETP mutuelle + 90 €/salarié médecine (MO p. 42)</t>
  </si>
  <si>
    <t xml:space="preserve">SAISIE RCA — ONGLETS IMPÔTS / DIVERS / PARAMÈTRES</t>
  </si>
  <si>
    <t xml:space="preserve">IMPÔTS</t>
  </si>
  <si>
    <t xml:space="preserve">Taux d'IS</t>
  </si>
  <si>
    <t xml:space="preserve">« Taux réduit PME »</t>
  </si>
  <si>
    <t xml:space="preserve">15 % jusqu'à 42 500 € de bénéfice puis 25 %</t>
  </si>
  <si>
    <t xml:space="preserve">CVAE / C.E.T.</t>
  </si>
  <si>
    <t xml:space="preserve">Coche CALCUL C.E.T. (onglet Charges)</t>
  </si>
  <si>
    <t xml:space="preserve">CFE saisie via « Impôts locaux » : 0 / 950 / 1 900</t>
  </si>
  <si>
    <t xml:space="preserve">DIVERS / AUTRES PARAMÈTRES</t>
  </si>
  <si>
    <t xml:space="preserve">Remboursement du crédit de TVA initial</t>
  </si>
  <si>
    <t xml:space="preserve">Activer — mois 2-3</t>
  </si>
  <si>
    <t xml:space="preserve">Doit tomber le même mois que le remboursement du crédit relais (contrôle MO p. 45)</t>
  </si>
  <si>
    <t xml:space="preserve">Périodicité TVA</t>
  </si>
  <si>
    <t xml:space="preserve">Mensuelle (réel normal)</t>
  </si>
  <si>
    <t xml:space="preserve">Remboursement comptes courants</t>
  </si>
  <si>
    <t xml:space="preserve">Aucun avant N+3</t>
  </si>
  <si>
    <t xml:space="preserve">Engagement de blocage probable</t>
  </si>
  <si>
    <t xml:space="preserve">Dividendes</t>
  </si>
  <si>
    <t xml:space="preserve">Aucun sur l'horizon</t>
  </si>
  <si>
    <t xml:space="preserve">Priorité désendettement + salaire dirigeant</t>
  </si>
  <si>
    <t xml:space="preserve">CONTRÔLES À FAIRE APRÈS SAISIE (onglet CONTRÔLE)</t>
  </si>
  <si>
    <t xml:space="preserve">Écart de financement (écran Investissements, bloc bas-droite)</t>
  </si>
  <si>
    <t xml:space="preserve">≈ 0 en N</t>
  </si>
  <si>
    <t xml:space="preserve">Sinon : un montant ou une date a sauté</t>
  </si>
  <si>
    <t xml:space="preserve">Trésorerie mensuelle</t>
  </si>
  <si>
    <t xml:space="preserve">Jamais négative</t>
  </si>
  <si>
    <t xml:space="preserve">Sinon : revoir trésorerie de démarrage / découvert</t>
  </si>
  <si>
    <t xml:space="preserve">SIG : EBE</t>
  </si>
  <si>
    <t xml:space="preserve">≈ 71 k€ (N) / 61 k€ (N+1) / 79 k€ (N+2)</t>
  </si>
  <si>
    <t xml:space="preserve">Ordres de grandeur attendus — si très différent, chercher l'erreur de saisie</t>
  </si>
  <si>
    <t xml:space="preserve">Seuil de rentabilité</t>
  </si>
  <si>
    <t xml:space="preserve">CA prévisionnel ≥ +15-20 % au-dessus</t>
  </si>
  <si>
    <t xml:space="preserve">Critère bancaire</t>
  </si>
  <si>
    <t xml:space="preserve">Crédit initial ≈ 16 k€ remboursé M+2/M+3</t>
  </si>
  <si>
    <t xml:space="preserve">Calé sur le crédit relais</t>
  </si>
</sst>
</file>

<file path=xl/styles.xml><?xml version="1.0" encoding="utf-8"?>
<styleSheet xmlns="http://schemas.openxmlformats.org/spreadsheetml/2006/main">
  <numFmts count="1">
    <numFmt numFmtId="164" formatCode="General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4"/>
      <color rgb="FF2F5496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3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9"/>
      <name val="Arial"/>
      <family val="0"/>
      <charset val="1"/>
    </font>
    <font>
      <sz val="10"/>
      <color rgb="FF666666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EDF2FA"/>
        <bgColor rgb="FFF2F2F2"/>
      </patternFill>
    </fill>
    <fill>
      <patternFill patternType="solid">
        <fgColor rgb="FFE2EFDA"/>
        <bgColor rgb="FFEDEDED"/>
      </patternFill>
    </fill>
    <fill>
      <patternFill patternType="solid">
        <fgColor rgb="FFFCE4D6"/>
        <bgColor rgb="FFFFF2CC"/>
      </patternFill>
    </fill>
    <fill>
      <patternFill patternType="solid">
        <fgColor rgb="FFF7F7F7"/>
        <bgColor rgb="FFF2F2F2"/>
      </patternFill>
    </fill>
    <fill>
      <patternFill patternType="solid">
        <fgColor rgb="FF2F5496"/>
        <bgColor rgb="FF1F3864"/>
      </patternFill>
    </fill>
    <fill>
      <patternFill patternType="solid">
        <fgColor rgb="FFD9E1F2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2F2F2"/>
        <bgColor rgb="FFEDF2FA"/>
      </patternFill>
    </fill>
    <fill>
      <patternFill patternType="solid">
        <fgColor rgb="FFEDEDED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DF2FA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7F7F7"/>
      <rgbColor rgb="FFD9E1F2"/>
      <rgbColor rgb="FFEDEDED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4"/>
    <col collapsed="false" customWidth="true" hidden="false" outlineLevel="0" max="5" min="3" style="1" width="13"/>
    <col collapsed="false" customWidth="true" hidden="false" outlineLevel="0" max="6" min="6" style="1" width="3"/>
    <col collapsed="false" customWidth="true" hidden="false" outlineLevel="0" max="7" min="7" style="1" width="24"/>
    <col collapsed="false" customWidth="true" hidden="false" outlineLevel="0" max="10" min="8" style="1" width="13"/>
    <col collapsed="false" customWidth="true" hidden="false" outlineLevel="0" max="11" min="11" style="1" width="3"/>
  </cols>
  <sheetData>
    <row r="2" customFormat="false" ht="69.75" hidden="false" customHeight="true" outlineLevel="0" collapsed="false">
      <c r="B2" s="2" t="s">
        <v>0</v>
      </c>
    </row>
    <row r="3" customFormat="false" ht="27.75" hidden="false" customHeight="tru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5" customFormat="false" ht="26.25" hidden="false" customHeight="true" outlineLevel="0" collapsed="false">
      <c r="B5" s="4" t="s">
        <v>2</v>
      </c>
    </row>
    <row r="6" customFormat="false" ht="25.5" hidden="false" customHeight="true" outlineLevel="0" collapsed="false">
      <c r="B6" s="5" t="s">
        <v>3</v>
      </c>
      <c r="C6" s="5"/>
      <c r="D6" s="5" t="s">
        <v>4</v>
      </c>
      <c r="E6" s="5"/>
      <c r="G6" s="5" t="s">
        <v>5</v>
      </c>
      <c r="H6" s="5"/>
      <c r="I6" s="5" t="s">
        <v>6</v>
      </c>
      <c r="J6" s="5"/>
    </row>
    <row r="7" customFormat="false" ht="25.5" hidden="false" customHeight="true" outlineLevel="0" collapsed="false">
      <c r="B7" s="5"/>
      <c r="C7" s="5"/>
      <c r="D7" s="5"/>
      <c r="E7" s="5"/>
      <c r="G7" s="5"/>
      <c r="H7" s="5"/>
      <c r="I7" s="5"/>
      <c r="J7" s="5"/>
    </row>
    <row r="8" customFormat="false" ht="25.5" hidden="false" customHeight="true" outlineLevel="0" collapsed="false">
      <c r="B8" s="5" t="s">
        <v>7</v>
      </c>
      <c r="C8" s="5"/>
      <c r="D8" s="5" t="s">
        <v>8</v>
      </c>
      <c r="E8" s="5"/>
      <c r="G8" s="5" t="s">
        <v>9</v>
      </c>
      <c r="H8" s="5"/>
      <c r="I8" s="5" t="s">
        <v>10</v>
      </c>
      <c r="J8" s="5"/>
    </row>
    <row r="9" customFormat="false" ht="25.5" hidden="false" customHeight="true" outlineLevel="0" collapsed="false">
      <c r="B9" s="5"/>
      <c r="C9" s="5"/>
      <c r="D9" s="5"/>
      <c r="E9" s="5"/>
      <c r="G9" s="5"/>
      <c r="H9" s="5"/>
      <c r="I9" s="5"/>
      <c r="J9" s="5"/>
    </row>
    <row r="11" customFormat="false" ht="15" hidden="false" customHeight="true" outlineLevel="0" collapsed="false">
      <c r="B11" s="4" t="s">
        <v>11</v>
      </c>
    </row>
    <row r="12" customFormat="false" ht="15" hidden="false" customHeight="true" outlineLevel="0" collapsed="false">
      <c r="B12" s="6" t="s">
        <v>12</v>
      </c>
      <c r="C12" s="6"/>
      <c r="D12" s="6"/>
      <c r="E12" s="6"/>
      <c r="F12" s="6"/>
      <c r="G12" s="6"/>
      <c r="H12" s="6"/>
      <c r="I12" s="6"/>
      <c r="J12" s="6"/>
    </row>
    <row r="13" customFormat="false" ht="63.75" hidden="false" customHeight="true" outlineLevel="0" collapsed="false">
      <c r="B13" s="7" t="s">
        <v>13</v>
      </c>
      <c r="C13" s="7"/>
      <c r="D13" s="7"/>
      <c r="E13" s="7"/>
      <c r="F13" s="7"/>
      <c r="G13" s="7"/>
      <c r="H13" s="7"/>
      <c r="I13" s="7"/>
      <c r="J13" s="7"/>
    </row>
    <row r="14" customFormat="false" ht="43.5" hidden="false" customHeight="true" outlineLevel="0" collapsed="false">
      <c r="B14" s="8" t="s">
        <v>14</v>
      </c>
      <c r="C14" s="8"/>
      <c r="D14" s="8"/>
      <c r="E14" s="8"/>
      <c r="F14" s="8"/>
      <c r="G14" s="8"/>
      <c r="H14" s="8"/>
      <c r="I14" s="8"/>
      <c r="J14" s="8"/>
    </row>
    <row r="16" customFormat="false" ht="26.25" hidden="false" customHeight="true" outlineLevel="0" collapsed="false">
      <c r="B16" s="4" t="s">
        <v>15</v>
      </c>
    </row>
    <row r="17" customFormat="false" ht="30" hidden="false" customHeight="true" outlineLevel="0" collapsed="false">
      <c r="B17" s="9" t="s">
        <v>16</v>
      </c>
      <c r="C17" s="10" t="s">
        <v>17</v>
      </c>
      <c r="D17" s="10"/>
      <c r="E17" s="10"/>
      <c r="F17" s="10"/>
      <c r="G17" s="10"/>
      <c r="H17" s="10"/>
      <c r="I17" s="10"/>
      <c r="J17" s="10"/>
    </row>
    <row r="18" customFormat="false" ht="30" hidden="false" customHeight="true" outlineLevel="0" collapsed="false">
      <c r="B18" s="9" t="s">
        <v>18</v>
      </c>
      <c r="C18" s="10" t="s">
        <v>19</v>
      </c>
      <c r="D18" s="10"/>
      <c r="E18" s="10"/>
      <c r="F18" s="10"/>
      <c r="G18" s="10"/>
      <c r="H18" s="10"/>
      <c r="I18" s="10"/>
      <c r="J18" s="10"/>
    </row>
    <row r="19" customFormat="false" ht="30" hidden="false" customHeight="true" outlineLevel="0" collapsed="false">
      <c r="B19" s="9" t="s">
        <v>20</v>
      </c>
      <c r="C19" s="10" t="s">
        <v>21</v>
      </c>
      <c r="D19" s="10"/>
      <c r="E19" s="10"/>
      <c r="F19" s="10"/>
      <c r="G19" s="10"/>
      <c r="H19" s="10"/>
      <c r="I19" s="10"/>
      <c r="J19" s="10"/>
    </row>
    <row r="20" customFormat="false" ht="30" hidden="false" customHeight="true" outlineLevel="0" collapsed="false">
      <c r="B20" s="9" t="s">
        <v>22</v>
      </c>
      <c r="C20" s="10" t="s">
        <v>23</v>
      </c>
      <c r="D20" s="10"/>
      <c r="E20" s="10"/>
      <c r="F20" s="10"/>
      <c r="G20" s="10"/>
      <c r="H20" s="10"/>
      <c r="I20" s="10"/>
      <c r="J20" s="10"/>
    </row>
    <row r="21" customFormat="false" ht="30" hidden="false" customHeight="true" outlineLevel="0" collapsed="false">
      <c r="B21" s="9" t="s">
        <v>24</v>
      </c>
      <c r="C21" s="10" t="s">
        <v>25</v>
      </c>
      <c r="D21" s="10"/>
      <c r="E21" s="10"/>
      <c r="F21" s="10"/>
      <c r="G21" s="10"/>
      <c r="H21" s="10"/>
      <c r="I21" s="10"/>
      <c r="J21" s="10"/>
    </row>
    <row r="22" customFormat="false" ht="30" hidden="false" customHeight="true" outlineLevel="0" collapsed="false">
      <c r="B22" s="9" t="s">
        <v>26</v>
      </c>
      <c r="C22" s="10" t="s">
        <v>27</v>
      </c>
      <c r="D22" s="10"/>
      <c r="E22" s="10"/>
      <c r="F22" s="10"/>
      <c r="G22" s="10"/>
      <c r="H22" s="10"/>
      <c r="I22" s="10"/>
      <c r="J22" s="10"/>
    </row>
    <row r="24" customFormat="false" ht="77.25" hidden="false" customHeight="true" outlineLevel="0" collapsed="false">
      <c r="B24" s="4" t="s">
        <v>28</v>
      </c>
    </row>
    <row r="25" customFormat="false" ht="42" hidden="false" customHeight="true" outlineLevel="0" collapsed="false">
      <c r="B25" s="11" t="s">
        <v>29</v>
      </c>
      <c r="C25" s="12" t="s">
        <v>30</v>
      </c>
      <c r="D25" s="12"/>
      <c r="E25" s="12"/>
      <c r="F25" s="12"/>
      <c r="G25" s="12"/>
      <c r="H25" s="12"/>
      <c r="I25" s="12"/>
      <c r="J25" s="12"/>
    </row>
    <row r="26" customFormat="false" ht="42" hidden="false" customHeight="true" outlineLevel="0" collapsed="false">
      <c r="B26" s="11" t="s">
        <v>31</v>
      </c>
      <c r="C26" s="12" t="s">
        <v>32</v>
      </c>
      <c r="D26" s="12"/>
      <c r="E26" s="12"/>
      <c r="F26" s="12"/>
      <c r="G26" s="12"/>
      <c r="H26" s="12"/>
      <c r="I26" s="12"/>
      <c r="J26" s="12"/>
    </row>
    <row r="27" customFormat="false" ht="42" hidden="false" customHeight="true" outlineLevel="0" collapsed="false">
      <c r="B27" s="11" t="s">
        <v>33</v>
      </c>
      <c r="C27" s="12" t="s">
        <v>34</v>
      </c>
      <c r="D27" s="12"/>
      <c r="E27" s="12"/>
      <c r="F27" s="12"/>
      <c r="G27" s="12"/>
      <c r="H27" s="12"/>
      <c r="I27" s="12"/>
      <c r="J27" s="12"/>
    </row>
    <row r="28" customFormat="false" ht="42" hidden="false" customHeight="true" outlineLevel="0" collapsed="false">
      <c r="B28" s="11" t="s">
        <v>35</v>
      </c>
      <c r="C28" s="12" t="s">
        <v>36</v>
      </c>
      <c r="D28" s="12"/>
      <c r="E28" s="12"/>
      <c r="F28" s="12"/>
      <c r="G28" s="12"/>
      <c r="H28" s="12"/>
      <c r="I28" s="12"/>
      <c r="J28" s="12"/>
    </row>
    <row r="29" customFormat="false" ht="42" hidden="false" customHeight="true" outlineLevel="0" collapsed="false">
      <c r="B29" s="11" t="s">
        <v>37</v>
      </c>
      <c r="C29" s="12" t="s">
        <v>38</v>
      </c>
      <c r="D29" s="12"/>
      <c r="E29" s="12"/>
      <c r="F29" s="12"/>
      <c r="G29" s="12"/>
      <c r="H29" s="12"/>
      <c r="I29" s="12"/>
      <c r="J29" s="12"/>
    </row>
    <row r="30" customFormat="false" ht="42" hidden="false" customHeight="true" outlineLevel="0" collapsed="false">
      <c r="B30" s="11" t="s">
        <v>39</v>
      </c>
      <c r="C30" s="12" t="s">
        <v>40</v>
      </c>
      <c r="D30" s="12"/>
      <c r="E30" s="12"/>
      <c r="F30" s="12"/>
      <c r="G30" s="12"/>
      <c r="H30" s="12"/>
      <c r="I30" s="12"/>
      <c r="J30" s="12"/>
    </row>
    <row r="31" customFormat="false" ht="42" hidden="false" customHeight="true" outlineLevel="0" collapsed="false">
      <c r="B31" s="11" t="s">
        <v>41</v>
      </c>
      <c r="C31" s="12" t="s">
        <v>42</v>
      </c>
      <c r="D31" s="12"/>
      <c r="E31" s="12"/>
      <c r="F31" s="12"/>
      <c r="G31" s="12"/>
      <c r="H31" s="12"/>
      <c r="I31" s="12"/>
      <c r="J31" s="12"/>
    </row>
    <row r="33" customFormat="false" ht="27.75" hidden="false" customHeight="true" outlineLevel="0" collapsed="false">
      <c r="B33" s="13" t="s">
        <v>43</v>
      </c>
      <c r="C33" s="13"/>
      <c r="D33" s="13"/>
      <c r="E33" s="13"/>
      <c r="F33" s="13"/>
      <c r="G33" s="13"/>
      <c r="H33" s="13"/>
      <c r="I33" s="13"/>
      <c r="J33" s="13"/>
    </row>
  </sheetData>
  <mergeCells count="26">
    <mergeCell ref="B3:J3"/>
    <mergeCell ref="B6:C7"/>
    <mergeCell ref="D6:E7"/>
    <mergeCell ref="G6:H7"/>
    <mergeCell ref="I6:J7"/>
    <mergeCell ref="B8:C9"/>
    <mergeCell ref="D8:E9"/>
    <mergeCell ref="G8:H9"/>
    <mergeCell ref="I8:J9"/>
    <mergeCell ref="B12:J12"/>
    <mergeCell ref="B13:J13"/>
    <mergeCell ref="B14:J14"/>
    <mergeCell ref="C17:J17"/>
    <mergeCell ref="C18:J18"/>
    <mergeCell ref="C19:J19"/>
    <mergeCell ref="C20:J20"/>
    <mergeCell ref="C21:J21"/>
    <mergeCell ref="C22:J22"/>
    <mergeCell ref="C25:J25"/>
    <mergeCell ref="C26:J26"/>
    <mergeCell ref="C27:J27"/>
    <mergeCell ref="C28:J28"/>
    <mergeCell ref="C29:J29"/>
    <mergeCell ref="C30:J30"/>
    <mergeCell ref="C31:J31"/>
    <mergeCell ref="B33:J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3" min="3" style="1" width="11"/>
    <col collapsed="false" customWidth="true" hidden="false" outlineLevel="0" max="5" min="4" style="1" width="10"/>
    <col collapsed="false" customWidth="true" hidden="false" outlineLevel="0" max="6" min="6" style="1" width="9"/>
    <col collapsed="false" customWidth="true" hidden="false" outlineLevel="0" max="7" min="7" style="1" width="8"/>
    <col collapsed="false" customWidth="true" hidden="false" outlineLevel="0" max="8" min="8" style="1" width="7"/>
    <col collapsed="false" customWidth="true" hidden="false" outlineLevel="0" max="9" min="9" style="1" width="8"/>
    <col collapsed="false" customWidth="true" hidden="false" outlineLevel="0" max="10" min="10" style="1" width="14"/>
    <col collapsed="false" customWidth="true" hidden="false" outlineLevel="0" max="11" min="11" style="1" width="11"/>
    <col collapsed="false" customWidth="true" hidden="false" outlineLevel="0" max="12" min="12" style="1" width="46"/>
  </cols>
  <sheetData>
    <row r="1" customFormat="false" ht="29.25" hidden="false" customHeight="true" outlineLevel="0" collapsed="false">
      <c r="B1" s="14" t="s">
        <v>44</v>
      </c>
    </row>
    <row r="2" customFormat="false" ht="27.75" hidden="false" customHeight="true" outlineLevel="0" collapsed="false">
      <c r="B2" s="15" t="s">
        <v>45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4" customFormat="false" ht="15" hidden="false" customHeight="true" outlineLevel="0" collapsed="false">
      <c r="B4" s="16" t="s">
        <v>46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customFormat="false" ht="15" hidden="false" customHeight="true" outlineLevel="0" collapsed="false">
      <c r="B5" s="18" t="s">
        <v>47</v>
      </c>
      <c r="C5" s="18" t="s">
        <v>48</v>
      </c>
      <c r="D5" s="18" t="s">
        <v>49</v>
      </c>
      <c r="E5" s="18" t="s">
        <v>50</v>
      </c>
      <c r="F5" s="18" t="s">
        <v>51</v>
      </c>
      <c r="G5" s="18" t="s">
        <v>52</v>
      </c>
      <c r="H5" s="18" t="s">
        <v>53</v>
      </c>
      <c r="I5" s="18" t="s">
        <v>54</v>
      </c>
      <c r="J5" s="18" t="s">
        <v>55</v>
      </c>
      <c r="K5" s="18" t="s">
        <v>56</v>
      </c>
      <c r="L5" s="18" t="s">
        <v>57</v>
      </c>
    </row>
    <row r="6" customFormat="false" ht="24" hidden="false" customHeight="true" outlineLevel="0" collapsed="false">
      <c r="B6" s="19" t="s">
        <v>58</v>
      </c>
      <c r="C6" s="20" t="s">
        <v>59</v>
      </c>
      <c r="D6" s="20" t="s">
        <v>60</v>
      </c>
      <c r="E6" s="20" t="n">
        <v>130000</v>
      </c>
      <c r="F6" s="20" t="s">
        <v>61</v>
      </c>
      <c r="G6" s="20" t="s">
        <v>62</v>
      </c>
      <c r="H6" s="20" t="s">
        <v>63</v>
      </c>
      <c r="I6" s="20" t="s">
        <v>64</v>
      </c>
      <c r="J6" s="20" t="s">
        <v>65</v>
      </c>
      <c r="K6" s="21" t="s">
        <v>66</v>
      </c>
      <c r="L6" s="22" t="s">
        <v>67</v>
      </c>
    </row>
    <row r="7" customFormat="false" ht="24" hidden="false" customHeight="true" outlineLevel="0" collapsed="false">
      <c r="B7" s="19" t="s">
        <v>68</v>
      </c>
      <c r="C7" s="20" t="s">
        <v>69</v>
      </c>
      <c r="D7" s="20" t="s">
        <v>60</v>
      </c>
      <c r="E7" s="20" t="n">
        <v>15000</v>
      </c>
      <c r="F7" s="20" t="s">
        <v>61</v>
      </c>
      <c r="G7" s="20" t="s">
        <v>62</v>
      </c>
      <c r="H7" s="20" t="s">
        <v>70</v>
      </c>
      <c r="I7" s="20" t="s">
        <v>64</v>
      </c>
      <c r="J7" s="20" t="s">
        <v>65</v>
      </c>
      <c r="K7" s="19" t="s">
        <v>71</v>
      </c>
      <c r="L7" s="22" t="s">
        <v>72</v>
      </c>
    </row>
    <row r="8" customFormat="false" ht="24" hidden="false" customHeight="true" outlineLevel="0" collapsed="false">
      <c r="B8" s="19" t="s">
        <v>73</v>
      </c>
      <c r="C8" s="20" t="s">
        <v>59</v>
      </c>
      <c r="D8" s="20" t="s">
        <v>60</v>
      </c>
      <c r="E8" s="20" t="n">
        <v>3660</v>
      </c>
      <c r="F8" s="20" t="s">
        <v>61</v>
      </c>
      <c r="G8" s="20" t="s">
        <v>62</v>
      </c>
      <c r="H8" s="20" t="s">
        <v>74</v>
      </c>
      <c r="I8" s="20" t="s">
        <v>64</v>
      </c>
      <c r="J8" s="20" t="s">
        <v>65</v>
      </c>
      <c r="K8" s="19" t="s">
        <v>71</v>
      </c>
      <c r="L8" s="22" t="s">
        <v>75</v>
      </c>
    </row>
    <row r="9" customFormat="false" ht="24" hidden="false" customHeight="true" outlineLevel="0" collapsed="false">
      <c r="B9" s="19" t="s">
        <v>76</v>
      </c>
      <c r="C9" s="20" t="s">
        <v>59</v>
      </c>
      <c r="D9" s="20" t="s">
        <v>60</v>
      </c>
      <c r="E9" s="20" t="n">
        <v>12000</v>
      </c>
      <c r="F9" s="20" t="s">
        <v>61</v>
      </c>
      <c r="G9" s="20" t="s">
        <v>62</v>
      </c>
      <c r="H9" s="20" t="s">
        <v>74</v>
      </c>
      <c r="I9" s="20" t="s">
        <v>77</v>
      </c>
      <c r="J9" s="20" t="s">
        <v>65</v>
      </c>
      <c r="K9" s="19" t="s">
        <v>71</v>
      </c>
      <c r="L9" s="22" t="s">
        <v>78</v>
      </c>
    </row>
    <row r="10" customFormat="false" ht="24" hidden="false" customHeight="true" outlineLevel="0" collapsed="false">
      <c r="B10" s="19" t="s">
        <v>79</v>
      </c>
      <c r="C10" s="20" t="s">
        <v>59</v>
      </c>
      <c r="D10" s="20" t="s">
        <v>60</v>
      </c>
      <c r="E10" s="20" t="n">
        <v>1500</v>
      </c>
      <c r="F10" s="20" t="s">
        <v>61</v>
      </c>
      <c r="G10" s="20" t="s">
        <v>62</v>
      </c>
      <c r="H10" s="20" t="s">
        <v>74</v>
      </c>
      <c r="I10" s="20" t="s">
        <v>77</v>
      </c>
      <c r="J10" s="20" t="s">
        <v>65</v>
      </c>
      <c r="K10" s="19" t="s">
        <v>71</v>
      </c>
      <c r="L10" s="22" t="s">
        <v>80</v>
      </c>
    </row>
    <row r="11" customFormat="false" ht="24" hidden="false" customHeight="true" outlineLevel="0" collapsed="false">
      <c r="B11" s="19" t="s">
        <v>81</v>
      </c>
      <c r="C11" s="20" t="s">
        <v>59</v>
      </c>
      <c r="D11" s="20" t="s">
        <v>60</v>
      </c>
      <c r="E11" s="20" t="n">
        <v>450</v>
      </c>
      <c r="F11" s="20" t="s">
        <v>61</v>
      </c>
      <c r="G11" s="20" t="s">
        <v>62</v>
      </c>
      <c r="H11" s="20" t="s">
        <v>74</v>
      </c>
      <c r="I11" s="20" t="s">
        <v>64</v>
      </c>
      <c r="J11" s="20" t="s">
        <v>65</v>
      </c>
      <c r="K11" s="19" t="s">
        <v>71</v>
      </c>
      <c r="L11" s="22" t="s">
        <v>82</v>
      </c>
    </row>
    <row r="12" customFormat="false" ht="24" hidden="false" customHeight="true" outlineLevel="0" collapsed="false">
      <c r="B12" s="19" t="s">
        <v>83</v>
      </c>
      <c r="C12" s="20" t="s">
        <v>59</v>
      </c>
      <c r="D12" s="20" t="s">
        <v>60</v>
      </c>
      <c r="E12" s="20" t="n">
        <v>350</v>
      </c>
      <c r="F12" s="20" t="s">
        <v>61</v>
      </c>
      <c r="G12" s="20" t="s">
        <v>62</v>
      </c>
      <c r="H12" s="20" t="s">
        <v>74</v>
      </c>
      <c r="I12" s="20" t="s">
        <v>64</v>
      </c>
      <c r="J12" s="20" t="s">
        <v>65</v>
      </c>
      <c r="K12" s="19" t="s">
        <v>71</v>
      </c>
      <c r="L12" s="22" t="s">
        <v>84</v>
      </c>
    </row>
    <row r="13" customFormat="false" ht="24" hidden="false" customHeight="true" outlineLevel="0" collapsed="false">
      <c r="B13" s="19" t="s">
        <v>85</v>
      </c>
      <c r="C13" s="20" t="s">
        <v>59</v>
      </c>
      <c r="D13" s="20" t="s">
        <v>60</v>
      </c>
      <c r="E13" s="20" t="n">
        <v>6000</v>
      </c>
      <c r="F13" s="20" t="s">
        <v>61</v>
      </c>
      <c r="G13" s="20" t="s">
        <v>62</v>
      </c>
      <c r="H13" s="20" t="s">
        <v>74</v>
      </c>
      <c r="I13" s="20" t="s">
        <v>77</v>
      </c>
      <c r="J13" s="20" t="s">
        <v>65</v>
      </c>
      <c r="K13" s="19" t="s">
        <v>71</v>
      </c>
      <c r="L13" s="22" t="s">
        <v>86</v>
      </c>
    </row>
    <row r="14" customFormat="false" ht="24" hidden="false" customHeight="true" outlineLevel="0" collapsed="false">
      <c r="B14" s="19" t="s">
        <v>87</v>
      </c>
      <c r="C14" s="20" t="s">
        <v>59</v>
      </c>
      <c r="D14" s="20" t="s">
        <v>60</v>
      </c>
      <c r="E14" s="20" t="n">
        <v>1500</v>
      </c>
      <c r="F14" s="20" t="s">
        <v>61</v>
      </c>
      <c r="G14" s="20" t="s">
        <v>62</v>
      </c>
      <c r="H14" s="20" t="s">
        <v>88</v>
      </c>
      <c r="I14" s="20" t="s">
        <v>77</v>
      </c>
      <c r="J14" s="20" t="s">
        <v>65</v>
      </c>
      <c r="K14" s="19" t="s">
        <v>71</v>
      </c>
      <c r="L14" s="22" t="s">
        <v>89</v>
      </c>
    </row>
    <row r="15" customFormat="false" ht="24" hidden="false" customHeight="true" outlineLevel="0" collapsed="false">
      <c r="B15" s="19" t="s">
        <v>90</v>
      </c>
      <c r="C15" s="20" t="s">
        <v>69</v>
      </c>
      <c r="D15" s="20" t="s">
        <v>60</v>
      </c>
      <c r="E15" s="20" t="n">
        <v>18000</v>
      </c>
      <c r="F15" s="20" t="s">
        <v>61</v>
      </c>
      <c r="G15" s="20" t="s">
        <v>62</v>
      </c>
      <c r="H15" s="20" t="s">
        <v>91</v>
      </c>
      <c r="I15" s="20" t="s">
        <v>77</v>
      </c>
      <c r="J15" s="20" t="s">
        <v>65</v>
      </c>
      <c r="K15" s="19" t="s">
        <v>71</v>
      </c>
      <c r="L15" s="22" t="s">
        <v>92</v>
      </c>
    </row>
    <row r="16" customFormat="false" ht="24" hidden="false" customHeight="true" outlineLevel="0" collapsed="false">
      <c r="B16" s="19" t="s">
        <v>93</v>
      </c>
      <c r="C16" s="20" t="s">
        <v>69</v>
      </c>
      <c r="D16" s="20" t="s">
        <v>60</v>
      </c>
      <c r="E16" s="20" t="n">
        <v>15000</v>
      </c>
      <c r="F16" s="20" t="s">
        <v>61</v>
      </c>
      <c r="G16" s="20" t="s">
        <v>62</v>
      </c>
      <c r="H16" s="20" t="s">
        <v>70</v>
      </c>
      <c r="I16" s="20" t="s">
        <v>77</v>
      </c>
      <c r="J16" s="20" t="s">
        <v>65</v>
      </c>
      <c r="K16" s="19" t="s">
        <v>71</v>
      </c>
      <c r="L16" s="22" t="s">
        <v>94</v>
      </c>
    </row>
    <row r="17" customFormat="false" ht="24" hidden="false" customHeight="true" outlineLevel="0" collapsed="false">
      <c r="B17" s="19" t="s">
        <v>95</v>
      </c>
      <c r="C17" s="20" t="s">
        <v>69</v>
      </c>
      <c r="D17" s="20" t="s">
        <v>60</v>
      </c>
      <c r="E17" s="20" t="n">
        <v>10000</v>
      </c>
      <c r="F17" s="20" t="s">
        <v>61</v>
      </c>
      <c r="G17" s="20" t="s">
        <v>62</v>
      </c>
      <c r="H17" s="20" t="s">
        <v>96</v>
      </c>
      <c r="I17" s="20" t="s">
        <v>77</v>
      </c>
      <c r="J17" s="20" t="s">
        <v>65</v>
      </c>
      <c r="K17" s="19" t="s">
        <v>71</v>
      </c>
      <c r="L17" s="22" t="s">
        <v>97</v>
      </c>
    </row>
    <row r="18" customFormat="false" ht="24" hidden="false" customHeight="true" outlineLevel="0" collapsed="false">
      <c r="B18" s="19" t="s">
        <v>98</v>
      </c>
      <c r="C18" s="20" t="s">
        <v>69</v>
      </c>
      <c r="D18" s="20" t="s">
        <v>60</v>
      </c>
      <c r="E18" s="20" t="n">
        <v>6000</v>
      </c>
      <c r="F18" s="20" t="s">
        <v>61</v>
      </c>
      <c r="G18" s="20" t="s">
        <v>62</v>
      </c>
      <c r="H18" s="20" t="s">
        <v>88</v>
      </c>
      <c r="I18" s="20" t="s">
        <v>77</v>
      </c>
      <c r="J18" s="20" t="s">
        <v>65</v>
      </c>
      <c r="K18" s="19" t="s">
        <v>71</v>
      </c>
      <c r="L18" s="22" t="s">
        <v>99</v>
      </c>
    </row>
    <row r="19" customFormat="false" ht="24" hidden="false" customHeight="true" outlineLevel="0" collapsed="false">
      <c r="B19" s="19" t="s">
        <v>100</v>
      </c>
      <c r="C19" s="20" t="s">
        <v>69</v>
      </c>
      <c r="D19" s="20" t="s">
        <v>60</v>
      </c>
      <c r="E19" s="20" t="n">
        <v>3000</v>
      </c>
      <c r="F19" s="20" t="s">
        <v>61</v>
      </c>
      <c r="G19" s="20" t="s">
        <v>62</v>
      </c>
      <c r="H19" s="20" t="s">
        <v>88</v>
      </c>
      <c r="I19" s="20" t="s">
        <v>77</v>
      </c>
      <c r="J19" s="20" t="s">
        <v>65</v>
      </c>
      <c r="K19" s="19" t="s">
        <v>71</v>
      </c>
      <c r="L19" s="22" t="s">
        <v>101</v>
      </c>
    </row>
    <row r="20" customFormat="false" ht="24" hidden="false" customHeight="true" outlineLevel="0" collapsed="false">
      <c r="B20" s="19" t="s">
        <v>102</v>
      </c>
      <c r="C20" s="20" t="s">
        <v>69</v>
      </c>
      <c r="D20" s="20" t="s">
        <v>60</v>
      </c>
      <c r="E20" s="20" t="n">
        <v>3500</v>
      </c>
      <c r="F20" s="20" t="s">
        <v>61</v>
      </c>
      <c r="G20" s="20" t="s">
        <v>62</v>
      </c>
      <c r="H20" s="20" t="s">
        <v>91</v>
      </c>
      <c r="I20" s="20" t="s">
        <v>77</v>
      </c>
      <c r="J20" s="20" t="s">
        <v>65</v>
      </c>
      <c r="K20" s="19" t="s">
        <v>71</v>
      </c>
      <c r="L20" s="22" t="s">
        <v>103</v>
      </c>
    </row>
    <row r="21" customFormat="false" ht="24" hidden="false" customHeight="true" outlineLevel="0" collapsed="false">
      <c r="B21" s="19" t="s">
        <v>104</v>
      </c>
      <c r="C21" s="20" t="s">
        <v>69</v>
      </c>
      <c r="D21" s="20" t="s">
        <v>105</v>
      </c>
      <c r="E21" s="20" t="n">
        <v>4000</v>
      </c>
      <c r="F21" s="20" t="s">
        <v>61</v>
      </c>
      <c r="G21" s="20" t="s">
        <v>62</v>
      </c>
      <c r="H21" s="20" t="s">
        <v>70</v>
      </c>
      <c r="I21" s="20" t="s">
        <v>77</v>
      </c>
      <c r="J21" s="20" t="s">
        <v>65</v>
      </c>
      <c r="K21" s="19" t="s">
        <v>71</v>
      </c>
      <c r="L21" s="22" t="s">
        <v>106</v>
      </c>
    </row>
    <row r="22" customFormat="false" ht="24" hidden="false" customHeight="true" outlineLevel="0" collapsed="false">
      <c r="B22" s="19" t="s">
        <v>107</v>
      </c>
      <c r="C22" s="20" t="s">
        <v>69</v>
      </c>
      <c r="D22" s="20" t="s">
        <v>108</v>
      </c>
      <c r="E22" s="20" t="n">
        <v>12000</v>
      </c>
      <c r="F22" s="20" t="s">
        <v>61</v>
      </c>
      <c r="G22" s="20" t="s">
        <v>62</v>
      </c>
      <c r="H22" s="20" t="s">
        <v>91</v>
      </c>
      <c r="I22" s="20" t="s">
        <v>77</v>
      </c>
      <c r="J22" s="20" t="s">
        <v>65</v>
      </c>
      <c r="K22" s="19" t="s">
        <v>71</v>
      </c>
      <c r="L22" s="22" t="s">
        <v>109</v>
      </c>
    </row>
    <row r="23" customFormat="false" ht="24" hidden="false" customHeight="true" outlineLevel="0" collapsed="false">
      <c r="B23" s="19" t="s">
        <v>110</v>
      </c>
      <c r="C23" s="20" t="s">
        <v>111</v>
      </c>
      <c r="D23" s="20" t="s">
        <v>60</v>
      </c>
      <c r="E23" s="20" t="n">
        <v>9600</v>
      </c>
      <c r="F23" s="20" t="s">
        <v>112</v>
      </c>
      <c r="G23" s="20" t="s">
        <v>112</v>
      </c>
      <c r="H23" s="20" t="s">
        <v>112</v>
      </c>
      <c r="I23" s="20" t="s">
        <v>64</v>
      </c>
      <c r="J23" s="20" t="s">
        <v>112</v>
      </c>
      <c r="K23" s="19" t="s">
        <v>71</v>
      </c>
      <c r="L23" s="22" t="s">
        <v>113</v>
      </c>
    </row>
    <row r="24" customFormat="false" ht="15" hidden="false" customHeight="true" outlineLevel="0" collapsed="false">
      <c r="B24" s="23" t="s">
        <v>114</v>
      </c>
      <c r="E24" s="23" t="n">
        <f aca="false">SUM(E6:E23)</f>
        <v>251560</v>
      </c>
    </row>
    <row r="26" customFormat="false" ht="23.25" hidden="false" customHeight="true" outlineLevel="0" collapsed="false">
      <c r="B26" s="16" t="s">
        <v>115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8" customFormat="false" ht="45.75" hidden="false" customHeight="true" outlineLevel="0" collapsed="false">
      <c r="B28" s="16" t="s">
        <v>116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customFormat="false" ht="23.25" hidden="false" customHeight="true" outlineLevel="0" collapsed="false">
      <c r="B29" s="18" t="s">
        <v>47</v>
      </c>
      <c r="C29" s="18" t="s">
        <v>49</v>
      </c>
      <c r="D29" s="18" t="s">
        <v>50</v>
      </c>
      <c r="E29" s="18" t="s">
        <v>117</v>
      </c>
      <c r="F29" s="18" t="s">
        <v>53</v>
      </c>
      <c r="G29" s="18" t="s">
        <v>118</v>
      </c>
      <c r="H29" s="18" t="s">
        <v>119</v>
      </c>
      <c r="I29" s="18" t="s">
        <v>120</v>
      </c>
      <c r="J29" s="18" t="s">
        <v>121</v>
      </c>
      <c r="K29" s="18" t="s">
        <v>122</v>
      </c>
      <c r="L29" s="18" t="s">
        <v>54</v>
      </c>
    </row>
    <row r="30" customFormat="false" ht="34.5" hidden="false" customHeight="true" outlineLevel="0" collapsed="false">
      <c r="B30" s="24" t="s">
        <v>123</v>
      </c>
      <c r="C30" s="24" t="s">
        <v>60</v>
      </c>
      <c r="D30" s="24" t="n">
        <v>15000</v>
      </c>
      <c r="E30" s="24" t="s">
        <v>124</v>
      </c>
      <c r="F30" s="24" t="s">
        <v>125</v>
      </c>
      <c r="G30" s="24" t="s">
        <v>126</v>
      </c>
      <c r="H30" s="24" t="s">
        <v>127</v>
      </c>
      <c r="I30" s="24" t="n">
        <v>0</v>
      </c>
      <c r="J30" s="24" t="s">
        <v>128</v>
      </c>
      <c r="K30" s="24" t="n">
        <v>295</v>
      </c>
      <c r="L30" s="24" t="s">
        <v>77</v>
      </c>
    </row>
    <row r="31" customFormat="false" ht="15" hidden="false" customHeight="true" outlineLevel="0" collapsed="false">
      <c r="B31" s="15" t="s">
        <v>129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</row>
  </sheetData>
  <mergeCells count="2">
    <mergeCell ref="B2:L2"/>
    <mergeCell ref="B31:L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4" min="3" style="1" width="11"/>
    <col collapsed="false" customWidth="true" hidden="false" outlineLevel="0" max="6" min="5" style="1" width="10"/>
    <col collapsed="false" customWidth="true" hidden="false" outlineLevel="0" max="9" min="7" style="1" width="12"/>
    <col collapsed="false" customWidth="true" hidden="false" outlineLevel="0" max="10" min="10" style="1" width="52"/>
  </cols>
  <sheetData>
    <row r="1" customFormat="false" ht="29.25" hidden="false" customHeight="true" outlineLevel="0" collapsed="false">
      <c r="B1" s="14" t="s">
        <v>130</v>
      </c>
    </row>
    <row r="3" customFormat="false" ht="15" hidden="false" customHeight="true" outlineLevel="0" collapsed="false">
      <c r="B3" s="16" t="s">
        <v>131</v>
      </c>
      <c r="C3" s="17"/>
      <c r="D3" s="17"/>
      <c r="E3" s="17"/>
      <c r="F3" s="17"/>
      <c r="G3" s="17"/>
      <c r="H3" s="17"/>
      <c r="I3" s="17"/>
      <c r="J3" s="17"/>
    </row>
    <row r="4" customFormat="false" ht="15" hidden="false" customHeight="true" outlineLevel="0" collapsed="false">
      <c r="B4" s="18" t="s">
        <v>47</v>
      </c>
      <c r="C4" s="18" t="s">
        <v>49</v>
      </c>
      <c r="D4" s="18" t="s">
        <v>50</v>
      </c>
      <c r="E4" s="18"/>
      <c r="F4" s="18"/>
      <c r="G4" s="18"/>
      <c r="H4" s="18"/>
      <c r="I4" s="18"/>
      <c r="J4" s="18" t="s">
        <v>132</v>
      </c>
    </row>
    <row r="5" customFormat="false" ht="23.25" hidden="false" customHeight="true" outlineLevel="0" collapsed="false">
      <c r="B5" s="19" t="s">
        <v>133</v>
      </c>
      <c r="C5" s="20" t="s">
        <v>60</v>
      </c>
      <c r="D5" s="20" t="n">
        <v>20000</v>
      </c>
      <c r="J5" s="22" t="s">
        <v>134</v>
      </c>
    </row>
    <row r="7" customFormat="false" ht="15" hidden="false" customHeight="true" outlineLevel="0" collapsed="false">
      <c r="B7" s="16" t="s">
        <v>135</v>
      </c>
      <c r="C7" s="17"/>
      <c r="D7" s="17"/>
      <c r="E7" s="17"/>
      <c r="F7" s="17"/>
      <c r="G7" s="17"/>
      <c r="H7" s="17"/>
      <c r="I7" s="17"/>
      <c r="J7" s="17"/>
    </row>
    <row r="8" customFormat="false" ht="15" hidden="false" customHeight="true" outlineLevel="0" collapsed="false">
      <c r="B8" s="18" t="s">
        <v>47</v>
      </c>
      <c r="C8" s="18" t="s">
        <v>136</v>
      </c>
      <c r="D8" s="18" t="s">
        <v>137</v>
      </c>
      <c r="E8" s="18" t="s">
        <v>138</v>
      </c>
      <c r="F8" s="18" t="s">
        <v>139</v>
      </c>
      <c r="G8" s="18" t="s">
        <v>140</v>
      </c>
      <c r="H8" s="18" t="s">
        <v>141</v>
      </c>
      <c r="I8" s="18"/>
      <c r="J8" s="18" t="s">
        <v>132</v>
      </c>
    </row>
    <row r="9" customFormat="false" ht="15" hidden="false" customHeight="true" outlineLevel="0" collapsed="false">
      <c r="B9" s="19" t="s">
        <v>142</v>
      </c>
      <c r="C9" s="20" t="s">
        <v>60</v>
      </c>
      <c r="D9" s="20" t="n">
        <v>20000</v>
      </c>
      <c r="E9" s="20" t="s">
        <v>143</v>
      </c>
      <c r="F9" s="20" t="n">
        <v>0</v>
      </c>
      <c r="G9" s="20" t="s">
        <v>108</v>
      </c>
      <c r="H9" s="20" t="n">
        <v>0</v>
      </c>
      <c r="J9" s="22" t="s">
        <v>144</v>
      </c>
    </row>
    <row r="11" customFormat="false" ht="15" hidden="false" customHeight="true" outlineLevel="0" collapsed="false">
      <c r="B11" s="16" t="s">
        <v>145</v>
      </c>
      <c r="C11" s="17"/>
      <c r="D11" s="17"/>
      <c r="E11" s="17"/>
      <c r="F11" s="17"/>
      <c r="G11" s="17"/>
      <c r="H11" s="17"/>
      <c r="I11" s="17"/>
      <c r="J11" s="17"/>
    </row>
    <row r="12" customFormat="false" ht="23.25" hidden="false" customHeight="true" outlineLevel="0" collapsed="false">
      <c r="B12" s="18" t="s">
        <v>47</v>
      </c>
      <c r="C12" s="18" t="s">
        <v>49</v>
      </c>
      <c r="D12" s="18" t="s">
        <v>50</v>
      </c>
      <c r="E12" s="18" t="s">
        <v>117</v>
      </c>
      <c r="F12" s="18" t="s">
        <v>53</v>
      </c>
      <c r="G12" s="18" t="s">
        <v>118</v>
      </c>
      <c r="H12" s="18" t="s">
        <v>146</v>
      </c>
      <c r="I12" s="18" t="s">
        <v>147</v>
      </c>
      <c r="J12" s="18" t="s">
        <v>132</v>
      </c>
    </row>
    <row r="13" customFormat="false" ht="24" hidden="false" customHeight="true" outlineLevel="0" collapsed="false">
      <c r="B13" s="19" t="s">
        <v>148</v>
      </c>
      <c r="C13" s="20" t="s">
        <v>60</v>
      </c>
      <c r="D13" s="20" t="n">
        <v>180000</v>
      </c>
      <c r="E13" s="20" t="s">
        <v>149</v>
      </c>
      <c r="F13" s="20" t="s">
        <v>150</v>
      </c>
      <c r="G13" s="20" t="s">
        <v>126</v>
      </c>
      <c r="H13" s="20" t="s">
        <v>151</v>
      </c>
      <c r="I13" s="20" t="s">
        <v>152</v>
      </c>
      <c r="J13" s="22" t="s">
        <v>153</v>
      </c>
    </row>
    <row r="14" customFormat="false" ht="24" hidden="false" customHeight="true" outlineLevel="0" collapsed="false">
      <c r="B14" s="19" t="s">
        <v>154</v>
      </c>
      <c r="C14" s="20" t="s">
        <v>60</v>
      </c>
      <c r="D14" s="20" t="n">
        <v>46000</v>
      </c>
      <c r="E14" s="20" t="s">
        <v>155</v>
      </c>
      <c r="F14" s="20" t="s">
        <v>156</v>
      </c>
      <c r="G14" s="20" t="s">
        <v>126</v>
      </c>
      <c r="H14" s="20" t="s">
        <v>151</v>
      </c>
      <c r="I14" s="20" t="s">
        <v>152</v>
      </c>
      <c r="J14" s="22" t="s">
        <v>157</v>
      </c>
    </row>
    <row r="15" customFormat="false" ht="24" hidden="false" customHeight="true" outlineLevel="0" collapsed="false">
      <c r="B15" s="19" t="s">
        <v>158</v>
      </c>
      <c r="C15" s="20" t="s">
        <v>60</v>
      </c>
      <c r="D15" s="20" t="n">
        <v>10000</v>
      </c>
      <c r="E15" s="20" t="s">
        <v>64</v>
      </c>
      <c r="F15" s="20" t="s">
        <v>125</v>
      </c>
      <c r="G15" s="20" t="s">
        <v>126</v>
      </c>
      <c r="H15" s="20" t="s">
        <v>159</v>
      </c>
      <c r="I15" s="20" t="s">
        <v>112</v>
      </c>
      <c r="J15" s="22" t="s">
        <v>160</v>
      </c>
    </row>
    <row r="16" customFormat="false" ht="24" hidden="false" customHeight="true" outlineLevel="0" collapsed="false">
      <c r="B16" s="19" t="s">
        <v>161</v>
      </c>
      <c r="C16" s="20" t="s">
        <v>60</v>
      </c>
      <c r="D16" s="20" t="n">
        <v>16000</v>
      </c>
      <c r="E16" s="20" t="s">
        <v>162</v>
      </c>
      <c r="F16" s="20" t="s">
        <v>163</v>
      </c>
      <c r="G16" s="20" t="s">
        <v>126</v>
      </c>
      <c r="H16" s="20" t="s">
        <v>164</v>
      </c>
      <c r="I16" s="20" t="s">
        <v>112</v>
      </c>
      <c r="J16" s="22" t="s">
        <v>165</v>
      </c>
    </row>
    <row r="17" customFormat="false" ht="15" hidden="false" customHeight="true" outlineLevel="0" collapsed="false">
      <c r="B17" s="23" t="s">
        <v>166</v>
      </c>
      <c r="D17" s="23" t="n">
        <f aca="false">D5+D9+SUM(D13:D16)</f>
        <v>292000</v>
      </c>
    </row>
    <row r="19" customFormat="false" ht="23.25" hidden="false" customHeight="true" outlineLevel="0" collapsed="false">
      <c r="B19" s="16" t="s">
        <v>167</v>
      </c>
      <c r="C19" s="17"/>
      <c r="D19" s="17"/>
      <c r="E19" s="17"/>
      <c r="F19" s="17"/>
      <c r="G19" s="17"/>
      <c r="H19" s="17"/>
      <c r="I19" s="17"/>
      <c r="J19" s="17"/>
    </row>
    <row r="21" customFormat="false" ht="30" hidden="false" customHeight="true" outlineLevel="0" collapsed="false">
      <c r="B21" s="15" t="s">
        <v>168</v>
      </c>
      <c r="C21" s="15"/>
      <c r="D21" s="15"/>
      <c r="E21" s="15"/>
      <c r="F21" s="15"/>
      <c r="G21" s="15"/>
      <c r="H21" s="15"/>
      <c r="I21" s="15"/>
      <c r="J21" s="15"/>
    </row>
  </sheetData>
  <mergeCells count="1">
    <mergeCell ref="B21:J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5" min="3" style="1" width="11"/>
    <col collapsed="false" customWidth="true" hidden="false" outlineLevel="0" max="6" min="6" style="1" width="3"/>
    <col collapsed="false" customWidth="true" hidden="false" outlineLevel="0" max="15" min="7" style="1" width="11"/>
  </cols>
  <sheetData>
    <row r="1" customFormat="false" ht="15.75" hidden="false" customHeight="true" outlineLevel="0" collapsed="false">
      <c r="B1" s="25" t="s">
        <v>169</v>
      </c>
    </row>
    <row r="2" customFormat="false" ht="21.75" hidden="false" customHeight="true" outlineLevel="0" collapsed="false">
      <c r="B2" s="26" t="s">
        <v>170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customFormat="false" ht="15" hidden="false" customHeight="true" outlineLevel="0" collapsed="false">
      <c r="B4" s="27" t="s">
        <v>171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customFormat="false" ht="15" hidden="false" customHeight="true" outlineLevel="0" collapsed="false">
      <c r="B5" s="28" t="s">
        <v>47</v>
      </c>
      <c r="C5" s="28" t="s">
        <v>172</v>
      </c>
      <c r="D5" s="28" t="s">
        <v>173</v>
      </c>
      <c r="E5" s="28" t="s">
        <v>137</v>
      </c>
      <c r="F5" s="28" t="s">
        <v>174</v>
      </c>
      <c r="G5" s="28" t="s">
        <v>139</v>
      </c>
      <c r="H5" s="28" t="s">
        <v>174</v>
      </c>
      <c r="I5" s="28" t="s">
        <v>141</v>
      </c>
      <c r="J5" s="28" t="s">
        <v>175</v>
      </c>
      <c r="K5" s="28" t="s">
        <v>176</v>
      </c>
      <c r="L5" s="28" t="s">
        <v>177</v>
      </c>
      <c r="M5" s="28" t="s">
        <v>178</v>
      </c>
      <c r="N5" s="28" t="s">
        <v>179</v>
      </c>
      <c r="O5" s="28" t="s">
        <v>180</v>
      </c>
    </row>
    <row r="6" customFormat="false" ht="15" hidden="false" customHeight="true" outlineLevel="0" collapsed="false">
      <c r="B6" s="29" t="s">
        <v>181</v>
      </c>
      <c r="C6" s="29" t="s">
        <v>182</v>
      </c>
      <c r="D6" s="30" t="s">
        <v>183</v>
      </c>
      <c r="E6" s="31" t="n">
        <v>326509</v>
      </c>
      <c r="F6" s="32" t="s">
        <v>184</v>
      </c>
      <c r="G6" s="31" t="n">
        <v>380282</v>
      </c>
      <c r="H6" s="32" t="s">
        <v>184</v>
      </c>
      <c r="I6" s="31" t="n">
        <v>422502</v>
      </c>
      <c r="J6" s="29" t="s">
        <v>185</v>
      </c>
      <c r="K6" s="29" t="s">
        <v>186</v>
      </c>
      <c r="L6" s="29" t="s">
        <v>187</v>
      </c>
      <c r="M6" s="29" t="s">
        <v>188</v>
      </c>
      <c r="N6" s="29" t="s">
        <v>189</v>
      </c>
      <c r="O6" s="29" t="s">
        <v>190</v>
      </c>
    </row>
    <row r="7" customFormat="false" ht="15" hidden="false" customHeight="true" outlineLevel="0" collapsed="false">
      <c r="B7" s="29" t="s">
        <v>191</v>
      </c>
      <c r="C7" s="29" t="s">
        <v>182</v>
      </c>
      <c r="D7" s="30" t="s">
        <v>183</v>
      </c>
      <c r="E7" s="31" t="n">
        <v>52817</v>
      </c>
      <c r="F7" s="32" t="s">
        <v>184</v>
      </c>
      <c r="G7" s="31" t="n">
        <v>61516</v>
      </c>
      <c r="H7" s="32" t="s">
        <v>184</v>
      </c>
      <c r="I7" s="31" t="n">
        <v>68347</v>
      </c>
      <c r="J7" s="29" t="s">
        <v>192</v>
      </c>
      <c r="K7" s="29" t="s">
        <v>189</v>
      </c>
      <c r="L7" s="29" t="s">
        <v>187</v>
      </c>
      <c r="M7" s="29" t="s">
        <v>77</v>
      </c>
      <c r="N7" s="29" t="s">
        <v>189</v>
      </c>
      <c r="O7" s="29" t="s">
        <v>77</v>
      </c>
    </row>
    <row r="8" customFormat="false" ht="15" hidden="false" customHeight="true" outlineLevel="0" collapsed="false">
      <c r="B8" s="33" t="s">
        <v>193</v>
      </c>
      <c r="C8" s="33"/>
      <c r="D8" s="33"/>
      <c r="E8" s="33" t="n">
        <f aca="false">E6+E7</f>
        <v>379326</v>
      </c>
      <c r="F8" s="33"/>
      <c r="G8" s="33" t="n">
        <f aca="false">G6+G7</f>
        <v>441798</v>
      </c>
      <c r="H8" s="33"/>
      <c r="I8" s="33" t="n">
        <f aca="false">I6+I7</f>
        <v>490849</v>
      </c>
      <c r="J8" s="33"/>
      <c r="K8" s="33"/>
      <c r="L8" s="33"/>
      <c r="M8" s="33"/>
      <c r="N8" s="33"/>
      <c r="O8" s="33"/>
    </row>
    <row r="9" customFormat="false" ht="15" hidden="false" customHeight="true" outlineLevel="0" collapsed="false">
      <c r="B9" s="26" t="s">
        <v>194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1" customFormat="false" ht="15" hidden="false" customHeight="true" outlineLevel="0" collapsed="false">
      <c r="B11" s="27" t="s">
        <v>195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5" hidden="false" customHeight="true" outlineLevel="0" collapsed="false">
      <c r="B12" s="34" t="s">
        <v>196</v>
      </c>
      <c r="C12" s="35" t="s">
        <v>197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customFormat="false" ht="15" hidden="false" customHeight="true" outlineLevel="0" collapsed="false">
      <c r="B13" s="34" t="s">
        <v>196</v>
      </c>
      <c r="C13" s="35" t="s">
        <v>198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customFormat="false" ht="15" hidden="false" customHeight="true" outlineLevel="0" collapsed="false">
      <c r="B14" s="36" t="s">
        <v>199</v>
      </c>
      <c r="C14" s="35" t="s">
        <v>200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customFormat="false" ht="15" hidden="false" customHeight="true" outlineLevel="0" collapsed="false">
      <c r="B15" s="36" t="s">
        <v>201</v>
      </c>
      <c r="C15" s="35" t="s">
        <v>202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7" customFormat="false" ht="15" hidden="false" customHeight="true" outlineLevel="0" collapsed="false">
      <c r="B17" s="27" t="s">
        <v>203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customFormat="false" ht="21.75" hidden="false" customHeight="true" outlineLevel="0" collapsed="false">
      <c r="B18" s="26" t="s">
        <v>204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customFormat="false" ht="15" hidden="false" customHeight="true" outlineLevel="0" collapsed="false">
      <c r="C19" s="37" t="s">
        <v>205</v>
      </c>
      <c r="D19" s="37"/>
      <c r="E19" s="37"/>
      <c r="G19" s="37" t="s">
        <v>206</v>
      </c>
      <c r="H19" s="37"/>
      <c r="I19" s="37"/>
    </row>
    <row r="20" customFormat="false" ht="15" hidden="false" customHeight="true" outlineLevel="0" collapsed="false">
      <c r="B20" s="28" t="s">
        <v>207</v>
      </c>
      <c r="C20" s="38" t="s">
        <v>137</v>
      </c>
      <c r="D20" s="38" t="s">
        <v>139</v>
      </c>
      <c r="E20" s="38" t="s">
        <v>141</v>
      </c>
      <c r="G20" s="38" t="s">
        <v>137</v>
      </c>
      <c r="H20" s="38" t="s">
        <v>139</v>
      </c>
      <c r="I20" s="38" t="s">
        <v>141</v>
      </c>
    </row>
    <row r="21" customFormat="false" ht="15" hidden="false" customHeight="true" outlineLevel="0" collapsed="false">
      <c r="B21" s="29" t="s">
        <v>208</v>
      </c>
      <c r="C21" s="31" t="n">
        <v>27398</v>
      </c>
      <c r="D21" s="31" t="n">
        <v>37817</v>
      </c>
      <c r="E21" s="31" t="n">
        <v>42965</v>
      </c>
      <c r="G21" s="31" t="n">
        <v>4432</v>
      </c>
      <c r="H21" s="31" t="n">
        <v>6117</v>
      </c>
      <c r="I21" s="31" t="n">
        <v>6950</v>
      </c>
    </row>
    <row r="22" customFormat="false" ht="15" hidden="false" customHeight="true" outlineLevel="0" collapsed="false">
      <c r="B22" s="29" t="s">
        <v>209</v>
      </c>
      <c r="C22" s="31" t="n">
        <v>32634</v>
      </c>
      <c r="D22" s="31" t="n">
        <v>39679</v>
      </c>
      <c r="E22" s="31" t="n">
        <v>40928</v>
      </c>
      <c r="G22" s="31" t="n">
        <v>5279</v>
      </c>
      <c r="H22" s="31" t="n">
        <v>6419</v>
      </c>
      <c r="I22" s="31" t="n">
        <v>6621</v>
      </c>
    </row>
    <row r="23" customFormat="false" ht="15" hidden="false" customHeight="true" outlineLevel="0" collapsed="false">
      <c r="B23" s="29" t="s">
        <v>210</v>
      </c>
      <c r="C23" s="31" t="n">
        <v>17000</v>
      </c>
      <c r="D23" s="31" t="n">
        <v>19533</v>
      </c>
      <c r="E23" s="31" t="n">
        <v>24612</v>
      </c>
      <c r="G23" s="31" t="n">
        <v>2750</v>
      </c>
      <c r="H23" s="31" t="n">
        <v>3160</v>
      </c>
      <c r="I23" s="31" t="n">
        <v>3981</v>
      </c>
    </row>
    <row r="24" customFormat="false" ht="15" hidden="false" customHeight="true" outlineLevel="0" collapsed="false">
      <c r="B24" s="29" t="s">
        <v>211</v>
      </c>
      <c r="C24" s="31" t="n">
        <v>31336</v>
      </c>
      <c r="D24" s="31" t="n">
        <v>36916</v>
      </c>
      <c r="E24" s="31" t="n">
        <v>41129</v>
      </c>
      <c r="G24" s="31" t="n">
        <v>5069</v>
      </c>
      <c r="H24" s="31" t="n">
        <v>5972</v>
      </c>
      <c r="I24" s="31" t="n">
        <v>6653</v>
      </c>
    </row>
    <row r="25" customFormat="false" ht="15" hidden="false" customHeight="true" outlineLevel="0" collapsed="false">
      <c r="B25" s="29" t="s">
        <v>212</v>
      </c>
      <c r="C25" s="31" t="n">
        <v>29574</v>
      </c>
      <c r="D25" s="31" t="n">
        <v>32067</v>
      </c>
      <c r="E25" s="31" t="n">
        <v>33298</v>
      </c>
      <c r="G25" s="31" t="n">
        <v>4784</v>
      </c>
      <c r="H25" s="31" t="n">
        <v>5187</v>
      </c>
      <c r="I25" s="31" t="n">
        <v>5387</v>
      </c>
    </row>
    <row r="26" customFormat="false" ht="15" hidden="false" customHeight="true" outlineLevel="0" collapsed="false">
      <c r="B26" s="29" t="s">
        <v>213</v>
      </c>
      <c r="C26" s="31" t="n">
        <v>26199</v>
      </c>
      <c r="D26" s="31" t="n">
        <v>29569</v>
      </c>
      <c r="E26" s="31" t="n">
        <v>34884</v>
      </c>
      <c r="G26" s="31" t="n">
        <v>4238</v>
      </c>
      <c r="H26" s="31" t="n">
        <v>4783</v>
      </c>
      <c r="I26" s="31" t="n">
        <v>5643</v>
      </c>
    </row>
    <row r="27" customFormat="false" ht="15" hidden="false" customHeight="true" outlineLevel="0" collapsed="false">
      <c r="B27" s="29" t="s">
        <v>214</v>
      </c>
      <c r="C27" s="31" t="n">
        <v>23265</v>
      </c>
      <c r="D27" s="31" t="n">
        <v>22935</v>
      </c>
      <c r="E27" s="31" t="n">
        <v>25370</v>
      </c>
      <c r="G27" s="31" t="n">
        <v>3764</v>
      </c>
      <c r="H27" s="31" t="n">
        <v>3710</v>
      </c>
      <c r="I27" s="31" t="n">
        <v>4104</v>
      </c>
    </row>
    <row r="28" customFormat="false" ht="15" hidden="false" customHeight="true" outlineLevel="0" collapsed="false">
      <c r="B28" s="29" t="s">
        <v>215</v>
      </c>
      <c r="C28" s="31" t="n">
        <v>24069</v>
      </c>
      <c r="D28" s="31" t="n">
        <v>29201</v>
      </c>
      <c r="E28" s="31" t="n">
        <v>34300</v>
      </c>
      <c r="G28" s="31" t="n">
        <v>3893</v>
      </c>
      <c r="H28" s="31" t="n">
        <v>4724</v>
      </c>
      <c r="I28" s="31" t="n">
        <v>5549</v>
      </c>
    </row>
    <row r="29" customFormat="false" ht="15" hidden="false" customHeight="true" outlineLevel="0" collapsed="false">
      <c r="B29" s="29" t="s">
        <v>216</v>
      </c>
      <c r="C29" s="31" t="n">
        <v>18082</v>
      </c>
      <c r="D29" s="31" t="n">
        <v>22402</v>
      </c>
      <c r="E29" s="31" t="n">
        <v>23785</v>
      </c>
      <c r="G29" s="31" t="n">
        <v>2925</v>
      </c>
      <c r="H29" s="31" t="n">
        <v>3624</v>
      </c>
      <c r="I29" s="31" t="n">
        <v>3848</v>
      </c>
    </row>
    <row r="30" customFormat="false" ht="15" hidden="false" customHeight="true" outlineLevel="0" collapsed="false">
      <c r="B30" s="29" t="s">
        <v>217</v>
      </c>
      <c r="C30" s="31" t="n">
        <v>30297</v>
      </c>
      <c r="D30" s="31" t="n">
        <v>37207</v>
      </c>
      <c r="E30" s="31" t="n">
        <v>41268</v>
      </c>
      <c r="G30" s="31" t="n">
        <v>4901</v>
      </c>
      <c r="H30" s="31" t="n">
        <v>6019</v>
      </c>
      <c r="I30" s="31" t="n">
        <v>6676</v>
      </c>
    </row>
    <row r="31" customFormat="false" ht="15" hidden="false" customHeight="true" outlineLevel="0" collapsed="false">
      <c r="B31" s="29" t="s">
        <v>218</v>
      </c>
      <c r="C31" s="31" t="n">
        <v>32708</v>
      </c>
      <c r="D31" s="31" t="n">
        <v>35139</v>
      </c>
      <c r="E31" s="31" t="n">
        <v>37116</v>
      </c>
      <c r="G31" s="31" t="n">
        <v>5291</v>
      </c>
      <c r="H31" s="31" t="n">
        <v>5684</v>
      </c>
      <c r="I31" s="31" t="n">
        <v>6004</v>
      </c>
    </row>
    <row r="32" customFormat="false" ht="15" hidden="false" customHeight="true" outlineLevel="0" collapsed="false">
      <c r="B32" s="29" t="s">
        <v>219</v>
      </c>
      <c r="C32" s="31" t="n">
        <v>33947</v>
      </c>
      <c r="D32" s="31" t="n">
        <v>37817</v>
      </c>
      <c r="E32" s="31" t="n">
        <v>42847</v>
      </c>
      <c r="G32" s="31" t="n">
        <v>5491</v>
      </c>
      <c r="H32" s="31" t="n">
        <v>6117</v>
      </c>
      <c r="I32" s="31" t="n">
        <v>6931</v>
      </c>
    </row>
    <row r="33" customFormat="false" ht="15" hidden="false" customHeight="true" outlineLevel="0" collapsed="false">
      <c r="B33" s="33" t="s">
        <v>220</v>
      </c>
      <c r="C33" s="33" t="n">
        <f aca="false">SUM(C21:C32)</f>
        <v>326509</v>
      </c>
      <c r="D33" s="33" t="n">
        <f aca="false">SUM(D21:D32)</f>
        <v>380282</v>
      </c>
      <c r="E33" s="33" t="n">
        <f aca="false">SUM(E21:E32)</f>
        <v>422502</v>
      </c>
      <c r="F33" s="39"/>
      <c r="G33" s="33" t="n">
        <f aca="false">SUM(G21:G32)</f>
        <v>52817</v>
      </c>
      <c r="H33" s="33" t="n">
        <f aca="false">SUM(H21:H32)</f>
        <v>61516</v>
      </c>
      <c r="I33" s="33" t="n">
        <f aca="false">SUM(I21:I32)</f>
        <v>68347</v>
      </c>
    </row>
    <row r="35" customFormat="false" ht="15" hidden="false" customHeight="true" outlineLevel="0" collapsed="false">
      <c r="B35" s="27" t="s">
        <v>221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customFormat="false" ht="15" hidden="false" customHeight="true" outlineLevel="0" collapsed="false">
      <c r="B36" s="40" t="s">
        <v>222</v>
      </c>
      <c r="C36" s="35" t="s">
        <v>223</v>
      </c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  <row r="37" customFormat="false" ht="15" hidden="false" customHeight="true" outlineLevel="0" collapsed="false">
      <c r="B37" s="40" t="s">
        <v>224</v>
      </c>
      <c r="C37" s="35" t="s">
        <v>225</v>
      </c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customFormat="false" ht="15" hidden="false" customHeight="true" outlineLevel="0" collapsed="false">
      <c r="B38" s="40" t="s">
        <v>226</v>
      </c>
      <c r="C38" s="35" t="s">
        <v>227</v>
      </c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customFormat="false" ht="15" hidden="false" customHeight="true" outlineLevel="0" collapsed="false">
      <c r="B39" s="26" t="s">
        <v>228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1" customFormat="false" ht="15" hidden="false" customHeight="true" outlineLevel="0" collapsed="false">
      <c r="B41" s="27" t="s">
        <v>229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customFormat="false" ht="15" hidden="false" customHeight="true" outlineLevel="0" collapsed="false">
      <c r="B42" s="29" t="s">
        <v>230</v>
      </c>
      <c r="D42" s="31" t="n">
        <v>5000</v>
      </c>
    </row>
    <row r="43" customFormat="false" ht="15" hidden="false" customHeight="true" outlineLevel="0" collapsed="false">
      <c r="B43" s="29" t="s">
        <v>231</v>
      </c>
      <c r="D43" s="31" t="n">
        <v>3000</v>
      </c>
    </row>
  </sheetData>
  <mergeCells count="13">
    <mergeCell ref="B2:O2"/>
    <mergeCell ref="B9:O9"/>
    <mergeCell ref="C12:O12"/>
    <mergeCell ref="C13:O13"/>
    <mergeCell ref="C14:O14"/>
    <mergeCell ref="C15:O15"/>
    <mergeCell ref="B18:O18"/>
    <mergeCell ref="C19:E19"/>
    <mergeCell ref="G19:I19"/>
    <mergeCell ref="C36:O36"/>
    <mergeCell ref="C37:O37"/>
    <mergeCell ref="C38:O38"/>
    <mergeCell ref="B39:O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6"/>
    <col collapsed="false" customWidth="true" hidden="false" outlineLevel="0" max="14" min="3" style="1" width="9"/>
    <col collapsed="false" customWidth="true" hidden="false" outlineLevel="0" max="15" min="15" style="1" width="10"/>
  </cols>
  <sheetData>
    <row r="1" customFormat="false" ht="15.75" hidden="false" customHeight="true" outlineLevel="0" collapsed="false">
      <c r="B1" s="25" t="s">
        <v>232</v>
      </c>
    </row>
    <row r="2" customFormat="false" ht="21.75" hidden="false" customHeight="true" outlineLevel="0" collapsed="false">
      <c r="B2" s="26" t="s">
        <v>233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customFormat="false" ht="15" hidden="false" customHeight="true" outlineLevel="0" collapsed="false">
      <c r="B3" s="26" t="s">
        <v>234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5" customFormat="false" ht="15.75" hidden="false" customHeight="true" outlineLevel="0" collapsed="false">
      <c r="B5" s="25" t="s">
        <v>235</v>
      </c>
    </row>
    <row r="6" customFormat="false" ht="15" hidden="false" customHeight="true" outlineLevel="0" collapsed="false">
      <c r="B6" s="27" t="s">
        <v>236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customFormat="false" ht="15" hidden="false" customHeight="true" outlineLevel="0" collapsed="false">
      <c r="B7" s="41" t="s">
        <v>207</v>
      </c>
      <c r="C7" s="42" t="s">
        <v>237</v>
      </c>
      <c r="D7" s="42" t="s">
        <v>238</v>
      </c>
      <c r="E7" s="42" t="s">
        <v>239</v>
      </c>
      <c r="F7" s="42" t="s">
        <v>240</v>
      </c>
      <c r="G7" s="42" t="s">
        <v>241</v>
      </c>
      <c r="H7" s="42" t="s">
        <v>242</v>
      </c>
      <c r="I7" s="42" t="s">
        <v>243</v>
      </c>
      <c r="J7" s="42" t="s">
        <v>244</v>
      </c>
      <c r="K7" s="42" t="s">
        <v>245</v>
      </c>
      <c r="L7" s="42" t="s">
        <v>246</v>
      </c>
      <c r="M7" s="42" t="s">
        <v>247</v>
      </c>
      <c r="N7" s="42" t="s">
        <v>248</v>
      </c>
      <c r="O7" s="43" t="s">
        <v>249</v>
      </c>
    </row>
    <row r="8" customFormat="false" ht="15" hidden="false" customHeight="true" outlineLevel="0" collapsed="false">
      <c r="B8" s="40" t="s">
        <v>250</v>
      </c>
      <c r="C8" s="44" t="n">
        <v>27398</v>
      </c>
      <c r="D8" s="44" t="n">
        <v>32634</v>
      </c>
      <c r="E8" s="44" t="n">
        <v>17000</v>
      </c>
      <c r="F8" s="44" t="n">
        <v>31336</v>
      </c>
      <c r="G8" s="44" t="n">
        <v>29574</v>
      </c>
      <c r="H8" s="44" t="n">
        <v>26199</v>
      </c>
      <c r="I8" s="44" t="n">
        <v>23265</v>
      </c>
      <c r="J8" s="44" t="n">
        <v>24069</v>
      </c>
      <c r="K8" s="44" t="n">
        <v>18082</v>
      </c>
      <c r="L8" s="44" t="n">
        <v>30297</v>
      </c>
      <c r="M8" s="44" t="n">
        <v>32708</v>
      </c>
      <c r="N8" s="44" t="n">
        <v>33947</v>
      </c>
      <c r="O8" s="45" t="n">
        <f aca="false">SUM(C8:N8)</f>
        <v>326509</v>
      </c>
    </row>
    <row r="9" customFormat="false" ht="15" hidden="false" customHeight="true" outlineLevel="0" collapsed="false">
      <c r="B9" s="46" t="s">
        <v>251</v>
      </c>
      <c r="C9" s="47" t="n">
        <v>8.39</v>
      </c>
      <c r="D9" s="47" t="n">
        <v>9.99</v>
      </c>
      <c r="E9" s="47" t="n">
        <v>5.21</v>
      </c>
      <c r="F9" s="47" t="n">
        <v>9.6</v>
      </c>
      <c r="G9" s="47" t="n">
        <v>9.06</v>
      </c>
      <c r="H9" s="47" t="n">
        <v>8.02</v>
      </c>
      <c r="I9" s="47" t="n">
        <v>7.13</v>
      </c>
      <c r="J9" s="47" t="n">
        <v>7.37</v>
      </c>
      <c r="K9" s="47" t="n">
        <v>5.54</v>
      </c>
      <c r="L9" s="47" t="n">
        <v>9.28</v>
      </c>
      <c r="M9" s="47" t="n">
        <v>10.02</v>
      </c>
      <c r="N9" s="47" t="n">
        <v>10.39</v>
      </c>
      <c r="O9" s="45" t="n">
        <f aca="false">SUM(C9:N9)</f>
        <v>100</v>
      </c>
    </row>
    <row r="11" customFormat="false" ht="15" hidden="false" customHeight="true" outlineLevel="0" collapsed="false">
      <c r="B11" s="27" t="s">
        <v>252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5" hidden="false" customHeight="true" outlineLevel="0" collapsed="false">
      <c r="B12" s="41" t="s">
        <v>207</v>
      </c>
      <c r="C12" s="42" t="s">
        <v>60</v>
      </c>
      <c r="D12" s="42" t="s">
        <v>253</v>
      </c>
      <c r="E12" s="42" t="s">
        <v>254</v>
      </c>
      <c r="F12" s="42" t="s">
        <v>255</v>
      </c>
      <c r="G12" s="42" t="s">
        <v>256</v>
      </c>
      <c r="H12" s="42" t="s">
        <v>257</v>
      </c>
      <c r="I12" s="42" t="s">
        <v>258</v>
      </c>
      <c r="J12" s="42" t="s">
        <v>259</v>
      </c>
      <c r="K12" s="42" t="s">
        <v>260</v>
      </c>
      <c r="L12" s="42" t="s">
        <v>261</v>
      </c>
      <c r="M12" s="42" t="s">
        <v>105</v>
      </c>
      <c r="N12" s="42" t="s">
        <v>262</v>
      </c>
      <c r="O12" s="43" t="s">
        <v>249</v>
      </c>
    </row>
    <row r="13" customFormat="false" ht="15" hidden="false" customHeight="true" outlineLevel="0" collapsed="false">
      <c r="B13" s="40" t="s">
        <v>250</v>
      </c>
      <c r="C13" s="44" t="n">
        <v>37817</v>
      </c>
      <c r="D13" s="44" t="n">
        <v>39679</v>
      </c>
      <c r="E13" s="44" t="n">
        <v>19533</v>
      </c>
      <c r="F13" s="44" t="n">
        <v>36916</v>
      </c>
      <c r="G13" s="44" t="n">
        <v>32067</v>
      </c>
      <c r="H13" s="44" t="n">
        <v>29569</v>
      </c>
      <c r="I13" s="44" t="n">
        <v>22935</v>
      </c>
      <c r="J13" s="44" t="n">
        <v>29201</v>
      </c>
      <c r="K13" s="44" t="n">
        <v>22402</v>
      </c>
      <c r="L13" s="44" t="n">
        <v>37207</v>
      </c>
      <c r="M13" s="44" t="n">
        <v>35139</v>
      </c>
      <c r="N13" s="44" t="n">
        <v>37817</v>
      </c>
      <c r="O13" s="45" t="n">
        <f aca="false">SUM(C13:N13)</f>
        <v>380282</v>
      </c>
    </row>
    <row r="14" customFormat="false" ht="15" hidden="false" customHeight="true" outlineLevel="0" collapsed="false">
      <c r="B14" s="46" t="s">
        <v>251</v>
      </c>
      <c r="C14" s="47" t="n">
        <v>9.94</v>
      </c>
      <c r="D14" s="47" t="n">
        <v>10.43</v>
      </c>
      <c r="E14" s="47" t="n">
        <v>5.14</v>
      </c>
      <c r="F14" s="47" t="n">
        <v>9.71</v>
      </c>
      <c r="G14" s="47" t="n">
        <v>8.43</v>
      </c>
      <c r="H14" s="47" t="n">
        <v>7.78</v>
      </c>
      <c r="I14" s="47" t="n">
        <v>6.03</v>
      </c>
      <c r="J14" s="47" t="n">
        <v>7.68</v>
      </c>
      <c r="K14" s="47" t="n">
        <v>5.89</v>
      </c>
      <c r="L14" s="47" t="n">
        <v>9.78</v>
      </c>
      <c r="M14" s="47" t="n">
        <v>9.24</v>
      </c>
      <c r="N14" s="47" t="n">
        <v>9.95</v>
      </c>
      <c r="O14" s="45" t="n">
        <f aca="false">SUM(C14:N14)</f>
        <v>100</v>
      </c>
    </row>
    <row r="16" customFormat="false" ht="15" hidden="false" customHeight="true" outlineLevel="0" collapsed="false">
      <c r="B16" s="27" t="s">
        <v>263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customFormat="false" ht="15" hidden="false" customHeight="true" outlineLevel="0" collapsed="false">
      <c r="B17" s="41" t="s">
        <v>207</v>
      </c>
      <c r="C17" s="42" t="s">
        <v>143</v>
      </c>
      <c r="D17" s="42" t="s">
        <v>264</v>
      </c>
      <c r="E17" s="42" t="s">
        <v>265</v>
      </c>
      <c r="F17" s="42" t="s">
        <v>266</v>
      </c>
      <c r="G17" s="42" t="s">
        <v>267</v>
      </c>
      <c r="H17" s="42" t="s">
        <v>268</v>
      </c>
      <c r="I17" s="42" t="s">
        <v>269</v>
      </c>
      <c r="J17" s="42" t="s">
        <v>270</v>
      </c>
      <c r="K17" s="42" t="s">
        <v>271</v>
      </c>
      <c r="L17" s="42" t="s">
        <v>272</v>
      </c>
      <c r="M17" s="42" t="s">
        <v>273</v>
      </c>
      <c r="N17" s="42" t="s">
        <v>274</v>
      </c>
      <c r="O17" s="43" t="s">
        <v>249</v>
      </c>
    </row>
    <row r="18" customFormat="false" ht="15" hidden="false" customHeight="true" outlineLevel="0" collapsed="false">
      <c r="B18" s="40" t="s">
        <v>250</v>
      </c>
      <c r="C18" s="44" t="n">
        <v>42965</v>
      </c>
      <c r="D18" s="44" t="n">
        <v>40928</v>
      </c>
      <c r="E18" s="44" t="n">
        <v>24612</v>
      </c>
      <c r="F18" s="44" t="n">
        <v>41129</v>
      </c>
      <c r="G18" s="44" t="n">
        <v>33298</v>
      </c>
      <c r="H18" s="44" t="n">
        <v>34884</v>
      </c>
      <c r="I18" s="44" t="n">
        <v>25370</v>
      </c>
      <c r="J18" s="44" t="n">
        <v>34300</v>
      </c>
      <c r="K18" s="44" t="n">
        <v>23785</v>
      </c>
      <c r="L18" s="44" t="n">
        <v>41268</v>
      </c>
      <c r="M18" s="44" t="n">
        <v>37116</v>
      </c>
      <c r="N18" s="44" t="n">
        <v>42847</v>
      </c>
      <c r="O18" s="45" t="n">
        <f aca="false">SUM(C18:N18)</f>
        <v>422502</v>
      </c>
    </row>
    <row r="19" customFormat="false" ht="15" hidden="false" customHeight="true" outlineLevel="0" collapsed="false">
      <c r="B19" s="46" t="s">
        <v>251</v>
      </c>
      <c r="C19" s="47" t="n">
        <v>10.17</v>
      </c>
      <c r="D19" s="47" t="n">
        <v>9.69</v>
      </c>
      <c r="E19" s="47" t="n">
        <v>5.83</v>
      </c>
      <c r="F19" s="47" t="n">
        <v>9.73</v>
      </c>
      <c r="G19" s="47" t="n">
        <v>7.88</v>
      </c>
      <c r="H19" s="47" t="n">
        <v>8.26</v>
      </c>
      <c r="I19" s="47" t="n">
        <v>6</v>
      </c>
      <c r="J19" s="47" t="n">
        <v>8.12</v>
      </c>
      <c r="K19" s="47" t="n">
        <v>5.63</v>
      </c>
      <c r="L19" s="47" t="n">
        <v>9.77</v>
      </c>
      <c r="M19" s="47" t="n">
        <v>8.78</v>
      </c>
      <c r="N19" s="47" t="n">
        <v>10.14</v>
      </c>
      <c r="O19" s="45" t="n">
        <f aca="false">SUM(C19:N19)</f>
        <v>100</v>
      </c>
    </row>
    <row r="22" customFormat="false" ht="15.75" hidden="false" customHeight="true" outlineLevel="0" collapsed="false">
      <c r="B22" s="25" t="s">
        <v>275</v>
      </c>
    </row>
    <row r="23" customFormat="false" ht="15" hidden="false" customHeight="true" outlineLevel="0" collapsed="false">
      <c r="B23" s="27" t="s">
        <v>276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customFormat="false" ht="15" hidden="false" customHeight="true" outlineLevel="0" collapsed="false">
      <c r="B24" s="41" t="s">
        <v>207</v>
      </c>
      <c r="C24" s="42" t="s">
        <v>237</v>
      </c>
      <c r="D24" s="42" t="s">
        <v>238</v>
      </c>
      <c r="E24" s="42" t="s">
        <v>239</v>
      </c>
      <c r="F24" s="42" t="s">
        <v>240</v>
      </c>
      <c r="G24" s="42" t="s">
        <v>241</v>
      </c>
      <c r="H24" s="42" t="s">
        <v>242</v>
      </c>
      <c r="I24" s="42" t="s">
        <v>243</v>
      </c>
      <c r="J24" s="42" t="s">
        <v>244</v>
      </c>
      <c r="K24" s="42" t="s">
        <v>245</v>
      </c>
      <c r="L24" s="42" t="s">
        <v>246</v>
      </c>
      <c r="M24" s="42" t="s">
        <v>247</v>
      </c>
      <c r="N24" s="42" t="s">
        <v>248</v>
      </c>
      <c r="O24" s="43" t="s">
        <v>249</v>
      </c>
    </row>
    <row r="25" customFormat="false" ht="15" hidden="false" customHeight="true" outlineLevel="0" collapsed="false">
      <c r="B25" s="40" t="s">
        <v>250</v>
      </c>
      <c r="C25" s="44" t="n">
        <v>4432</v>
      </c>
      <c r="D25" s="44" t="n">
        <v>5279</v>
      </c>
      <c r="E25" s="44" t="n">
        <v>2750</v>
      </c>
      <c r="F25" s="44" t="n">
        <v>5069</v>
      </c>
      <c r="G25" s="44" t="n">
        <v>4784</v>
      </c>
      <c r="H25" s="44" t="n">
        <v>4238</v>
      </c>
      <c r="I25" s="44" t="n">
        <v>3764</v>
      </c>
      <c r="J25" s="44" t="n">
        <v>3893</v>
      </c>
      <c r="K25" s="44" t="n">
        <v>2925</v>
      </c>
      <c r="L25" s="44" t="n">
        <v>4901</v>
      </c>
      <c r="M25" s="44" t="n">
        <v>5291</v>
      </c>
      <c r="N25" s="44" t="n">
        <v>5491</v>
      </c>
      <c r="O25" s="45" t="n">
        <f aca="false">SUM(C25:N25)</f>
        <v>52817</v>
      </c>
    </row>
    <row r="26" customFormat="false" ht="15" hidden="false" customHeight="true" outlineLevel="0" collapsed="false">
      <c r="B26" s="46" t="s">
        <v>251</v>
      </c>
      <c r="C26" s="47" t="n">
        <v>8.39</v>
      </c>
      <c r="D26" s="47" t="n">
        <v>9.99</v>
      </c>
      <c r="E26" s="47" t="n">
        <v>5.21</v>
      </c>
      <c r="F26" s="47" t="n">
        <v>9.6</v>
      </c>
      <c r="G26" s="47" t="n">
        <v>9.06</v>
      </c>
      <c r="H26" s="47" t="n">
        <v>8.02</v>
      </c>
      <c r="I26" s="47" t="n">
        <v>7.13</v>
      </c>
      <c r="J26" s="47" t="n">
        <v>7.37</v>
      </c>
      <c r="K26" s="47" t="n">
        <v>5.54</v>
      </c>
      <c r="L26" s="47" t="n">
        <v>9.28</v>
      </c>
      <c r="M26" s="47" t="n">
        <v>10.02</v>
      </c>
      <c r="N26" s="47" t="n">
        <v>10.39</v>
      </c>
      <c r="O26" s="45" t="n">
        <f aca="false">SUM(C26:N26)</f>
        <v>100</v>
      </c>
    </row>
    <row r="28" customFormat="false" ht="15" hidden="false" customHeight="true" outlineLevel="0" collapsed="false">
      <c r="B28" s="27" t="s">
        <v>277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Format="false" ht="15" hidden="false" customHeight="true" outlineLevel="0" collapsed="false">
      <c r="B29" s="41" t="s">
        <v>207</v>
      </c>
      <c r="C29" s="42" t="s">
        <v>60</v>
      </c>
      <c r="D29" s="42" t="s">
        <v>253</v>
      </c>
      <c r="E29" s="42" t="s">
        <v>254</v>
      </c>
      <c r="F29" s="42" t="s">
        <v>255</v>
      </c>
      <c r="G29" s="42" t="s">
        <v>256</v>
      </c>
      <c r="H29" s="42" t="s">
        <v>257</v>
      </c>
      <c r="I29" s="42" t="s">
        <v>258</v>
      </c>
      <c r="J29" s="42" t="s">
        <v>259</v>
      </c>
      <c r="K29" s="42" t="s">
        <v>260</v>
      </c>
      <c r="L29" s="42" t="s">
        <v>261</v>
      </c>
      <c r="M29" s="42" t="s">
        <v>105</v>
      </c>
      <c r="N29" s="42" t="s">
        <v>262</v>
      </c>
      <c r="O29" s="43" t="s">
        <v>249</v>
      </c>
    </row>
    <row r="30" customFormat="false" ht="15" hidden="false" customHeight="true" outlineLevel="0" collapsed="false">
      <c r="B30" s="40" t="s">
        <v>250</v>
      </c>
      <c r="C30" s="44" t="n">
        <v>6117</v>
      </c>
      <c r="D30" s="44" t="n">
        <v>6419</v>
      </c>
      <c r="E30" s="44" t="n">
        <v>3160</v>
      </c>
      <c r="F30" s="44" t="n">
        <v>5972</v>
      </c>
      <c r="G30" s="44" t="n">
        <v>5187</v>
      </c>
      <c r="H30" s="44" t="n">
        <v>4783</v>
      </c>
      <c r="I30" s="44" t="n">
        <v>3710</v>
      </c>
      <c r="J30" s="44" t="n">
        <v>4724</v>
      </c>
      <c r="K30" s="44" t="n">
        <v>3624</v>
      </c>
      <c r="L30" s="44" t="n">
        <v>6019</v>
      </c>
      <c r="M30" s="44" t="n">
        <v>5684</v>
      </c>
      <c r="N30" s="44" t="n">
        <v>6117</v>
      </c>
      <c r="O30" s="45" t="n">
        <f aca="false">SUM(C30:N30)</f>
        <v>61516</v>
      </c>
    </row>
    <row r="31" customFormat="false" ht="15" hidden="false" customHeight="true" outlineLevel="0" collapsed="false">
      <c r="B31" s="46" t="s">
        <v>251</v>
      </c>
      <c r="C31" s="47" t="n">
        <v>9.94</v>
      </c>
      <c r="D31" s="47" t="n">
        <v>10.43</v>
      </c>
      <c r="E31" s="47" t="n">
        <v>5.14</v>
      </c>
      <c r="F31" s="47" t="n">
        <v>9.71</v>
      </c>
      <c r="G31" s="47" t="n">
        <v>8.43</v>
      </c>
      <c r="H31" s="47" t="n">
        <v>7.78</v>
      </c>
      <c r="I31" s="47" t="n">
        <v>6.03</v>
      </c>
      <c r="J31" s="47" t="n">
        <v>7.68</v>
      </c>
      <c r="K31" s="47" t="n">
        <v>5.89</v>
      </c>
      <c r="L31" s="47" t="n">
        <v>9.78</v>
      </c>
      <c r="M31" s="47" t="n">
        <v>9.24</v>
      </c>
      <c r="N31" s="47" t="n">
        <v>9.95</v>
      </c>
      <c r="O31" s="45" t="n">
        <f aca="false">SUM(C31:N31)</f>
        <v>100</v>
      </c>
    </row>
    <row r="33" customFormat="false" ht="15" hidden="false" customHeight="true" outlineLevel="0" collapsed="false">
      <c r="B33" s="27" t="s">
        <v>278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customFormat="false" ht="15" hidden="false" customHeight="true" outlineLevel="0" collapsed="false">
      <c r="B34" s="41" t="s">
        <v>207</v>
      </c>
      <c r="C34" s="42" t="s">
        <v>143</v>
      </c>
      <c r="D34" s="42" t="s">
        <v>264</v>
      </c>
      <c r="E34" s="42" t="s">
        <v>265</v>
      </c>
      <c r="F34" s="42" t="s">
        <v>266</v>
      </c>
      <c r="G34" s="42" t="s">
        <v>267</v>
      </c>
      <c r="H34" s="42" t="s">
        <v>268</v>
      </c>
      <c r="I34" s="42" t="s">
        <v>269</v>
      </c>
      <c r="J34" s="42" t="s">
        <v>270</v>
      </c>
      <c r="K34" s="42" t="s">
        <v>271</v>
      </c>
      <c r="L34" s="42" t="s">
        <v>272</v>
      </c>
      <c r="M34" s="42" t="s">
        <v>273</v>
      </c>
      <c r="N34" s="42" t="s">
        <v>274</v>
      </c>
      <c r="O34" s="43" t="s">
        <v>249</v>
      </c>
    </row>
    <row r="35" customFormat="false" ht="15" hidden="false" customHeight="true" outlineLevel="0" collapsed="false">
      <c r="B35" s="40" t="s">
        <v>250</v>
      </c>
      <c r="C35" s="44" t="n">
        <v>6950</v>
      </c>
      <c r="D35" s="44" t="n">
        <v>6621</v>
      </c>
      <c r="E35" s="44" t="n">
        <v>3981</v>
      </c>
      <c r="F35" s="44" t="n">
        <v>6653</v>
      </c>
      <c r="G35" s="44" t="n">
        <v>5387</v>
      </c>
      <c r="H35" s="44" t="n">
        <v>5643</v>
      </c>
      <c r="I35" s="44" t="n">
        <v>4104</v>
      </c>
      <c r="J35" s="44" t="n">
        <v>5549</v>
      </c>
      <c r="K35" s="44" t="n">
        <v>3848</v>
      </c>
      <c r="L35" s="44" t="n">
        <v>6676</v>
      </c>
      <c r="M35" s="44" t="n">
        <v>6004</v>
      </c>
      <c r="N35" s="44" t="n">
        <v>6931</v>
      </c>
      <c r="O35" s="45" t="n">
        <f aca="false">SUM(C35:N35)</f>
        <v>68347</v>
      </c>
    </row>
    <row r="36" customFormat="false" ht="15" hidden="false" customHeight="true" outlineLevel="0" collapsed="false">
      <c r="B36" s="46" t="s">
        <v>251</v>
      </c>
      <c r="C36" s="47" t="n">
        <v>10.17</v>
      </c>
      <c r="D36" s="47" t="n">
        <v>9.69</v>
      </c>
      <c r="E36" s="47" t="n">
        <v>5.82</v>
      </c>
      <c r="F36" s="47" t="n">
        <v>9.73</v>
      </c>
      <c r="G36" s="47" t="n">
        <v>7.88</v>
      </c>
      <c r="H36" s="47" t="n">
        <v>8.26</v>
      </c>
      <c r="I36" s="47" t="n">
        <v>6</v>
      </c>
      <c r="J36" s="47" t="n">
        <v>8.12</v>
      </c>
      <c r="K36" s="47" t="n">
        <v>5.63</v>
      </c>
      <c r="L36" s="47" t="n">
        <v>9.77</v>
      </c>
      <c r="M36" s="47" t="n">
        <v>8.78</v>
      </c>
      <c r="N36" s="47" t="n">
        <v>10.15</v>
      </c>
      <c r="O36" s="45" t="n">
        <f aca="false">SUM(C36:N36)</f>
        <v>100</v>
      </c>
    </row>
    <row r="39" customFormat="false" ht="15" hidden="false" customHeight="true" outlineLevel="0" collapsed="false">
      <c r="B39" s="27" t="s">
        <v>279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customFormat="false" ht="15" hidden="false" customHeight="true" outlineLevel="0" collapsed="false">
      <c r="B40" s="26" t="s">
        <v>280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customFormat="false" ht="21.75" hidden="false" customHeight="true" outlineLevel="0" collapsed="false">
      <c r="B41" s="26" t="s">
        <v>281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customFormat="false" ht="15" hidden="false" customHeight="true" outlineLevel="0" collapsed="false">
      <c r="B42" s="26" t="s">
        <v>282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customFormat="false" ht="21.75" hidden="false" customHeight="true" outlineLevel="0" collapsed="false">
      <c r="B43" s="26" t="s">
        <v>283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</sheetData>
  <mergeCells count="6">
    <mergeCell ref="B2:O2"/>
    <mergeCell ref="B3:O3"/>
    <mergeCell ref="B40:O40"/>
    <mergeCell ref="B41:O41"/>
    <mergeCell ref="B42:O42"/>
    <mergeCell ref="B43:O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3" min="3" style="1" width="9"/>
    <col collapsed="false" customWidth="true" hidden="false" outlineLevel="0" max="4" min="4" style="1" width="8"/>
    <col collapsed="false" customWidth="true" hidden="false" outlineLevel="0" max="5" min="5" style="1" width="9"/>
    <col collapsed="false" customWidth="true" hidden="false" outlineLevel="0" max="6" min="6" style="1" width="8"/>
    <col collapsed="false" customWidth="true" hidden="false" outlineLevel="0" max="7" min="7" style="1" width="9"/>
    <col collapsed="false" customWidth="true" hidden="false" outlineLevel="0" max="8" min="8" style="1" width="8"/>
    <col collapsed="false" customWidth="true" hidden="false" outlineLevel="0" max="9" min="9" style="1" width="11"/>
    <col collapsed="false" customWidth="true" hidden="false" outlineLevel="0" max="10" min="10" style="1" width="9"/>
    <col collapsed="false" customWidth="true" hidden="false" outlineLevel="0" max="11" min="11" style="1" width="7"/>
    <col collapsed="false" customWidth="true" hidden="false" outlineLevel="0" max="12" min="12" style="1" width="14"/>
    <col collapsed="false" customWidth="true" hidden="false" outlineLevel="0" max="13" min="13" style="1" width="15"/>
    <col collapsed="false" customWidth="true" hidden="false" outlineLevel="0" max="14" min="14" style="1" width="40"/>
  </cols>
  <sheetData>
    <row r="1" customFormat="false" ht="29.25" hidden="false" customHeight="true" outlineLevel="0" collapsed="false">
      <c r="B1" s="14" t="s">
        <v>284</v>
      </c>
    </row>
    <row r="2" customFormat="false" ht="15" hidden="false" customHeight="true" outlineLevel="0" collapsed="false">
      <c r="B2" s="15" t="s">
        <v>285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4" customFormat="false" ht="15" hidden="false" customHeight="true" outlineLevel="0" collapsed="false">
      <c r="B4" s="16" t="s">
        <v>286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customFormat="false" ht="23.25" hidden="false" customHeight="true" outlineLevel="0" collapsed="false">
      <c r="B5" s="18" t="s">
        <v>47</v>
      </c>
      <c r="C5" s="18" t="s">
        <v>137</v>
      </c>
      <c r="D5" s="18" t="s">
        <v>287</v>
      </c>
      <c r="E5" s="18" t="s">
        <v>139</v>
      </c>
      <c r="F5" s="18" t="s">
        <v>287</v>
      </c>
      <c r="G5" s="18" t="s">
        <v>141</v>
      </c>
      <c r="H5" s="18" t="s">
        <v>288</v>
      </c>
      <c r="I5" s="18" t="s">
        <v>289</v>
      </c>
      <c r="J5" s="18" t="s">
        <v>290</v>
      </c>
      <c r="K5" s="18" t="s">
        <v>54</v>
      </c>
      <c r="L5" s="18" t="s">
        <v>55</v>
      </c>
      <c r="M5" s="18" t="s">
        <v>291</v>
      </c>
      <c r="N5" s="18" t="s">
        <v>132</v>
      </c>
    </row>
    <row r="6" customFormat="false" ht="15" hidden="false" customHeight="true" outlineLevel="0" collapsed="false">
      <c r="B6" s="19" t="s">
        <v>292</v>
      </c>
      <c r="C6" s="20" t="n">
        <v>7500</v>
      </c>
      <c r="D6" s="20" t="s">
        <v>64</v>
      </c>
      <c r="E6" s="20" t="n">
        <v>7700</v>
      </c>
      <c r="F6" s="20" t="s">
        <v>64</v>
      </c>
      <c r="G6" s="20" t="n">
        <v>7900</v>
      </c>
      <c r="H6" s="20" t="s">
        <v>293</v>
      </c>
      <c r="I6" s="20" t="s">
        <v>126</v>
      </c>
      <c r="J6" s="20" t="s">
        <v>187</v>
      </c>
      <c r="K6" s="20" t="s">
        <v>77</v>
      </c>
      <c r="L6" s="20" t="s">
        <v>65</v>
      </c>
      <c r="M6" s="19" t="s">
        <v>294</v>
      </c>
      <c r="N6" s="22" t="s">
        <v>295</v>
      </c>
    </row>
    <row r="7" customFormat="false" ht="15" hidden="false" customHeight="true" outlineLevel="0" collapsed="false">
      <c r="B7" s="19" t="s">
        <v>296</v>
      </c>
      <c r="C7" s="20" t="n">
        <v>1200</v>
      </c>
      <c r="D7" s="20" t="s">
        <v>64</v>
      </c>
      <c r="E7" s="20" t="n">
        <v>1250</v>
      </c>
      <c r="F7" s="20" t="s">
        <v>64</v>
      </c>
      <c r="G7" s="20" t="n">
        <v>1300</v>
      </c>
      <c r="H7" s="20" t="s">
        <v>293</v>
      </c>
      <c r="I7" s="20" t="s">
        <v>126</v>
      </c>
      <c r="J7" s="20" t="s">
        <v>187</v>
      </c>
      <c r="K7" s="20" t="s">
        <v>77</v>
      </c>
      <c r="L7" s="20" t="s">
        <v>65</v>
      </c>
      <c r="M7" s="19" t="s">
        <v>294</v>
      </c>
      <c r="N7" s="22" t="s">
        <v>297</v>
      </c>
    </row>
    <row r="8" customFormat="false" ht="15" hidden="false" customHeight="true" outlineLevel="0" collapsed="false">
      <c r="B8" s="19" t="s">
        <v>298</v>
      </c>
      <c r="C8" s="20" t="n">
        <v>950</v>
      </c>
      <c r="D8" s="20" t="s">
        <v>64</v>
      </c>
      <c r="E8" s="20" t="n">
        <v>980</v>
      </c>
      <c r="F8" s="20" t="s">
        <v>64</v>
      </c>
      <c r="G8" s="20" t="n">
        <v>1010</v>
      </c>
      <c r="H8" s="20" t="s">
        <v>293</v>
      </c>
      <c r="I8" s="20" t="s">
        <v>299</v>
      </c>
      <c r="J8" s="20" t="s">
        <v>187</v>
      </c>
      <c r="K8" s="20" t="s">
        <v>77</v>
      </c>
      <c r="L8" s="20" t="s">
        <v>65</v>
      </c>
      <c r="M8" s="19" t="s">
        <v>294</v>
      </c>
      <c r="N8" s="22" t="s">
        <v>300</v>
      </c>
    </row>
    <row r="9" customFormat="false" ht="15" hidden="false" customHeight="true" outlineLevel="0" collapsed="false">
      <c r="B9" s="19" t="s">
        <v>301</v>
      </c>
      <c r="C9" s="20" t="n">
        <v>2500</v>
      </c>
      <c r="D9" s="20" t="s">
        <v>64</v>
      </c>
      <c r="E9" s="20" t="n">
        <v>2600</v>
      </c>
      <c r="F9" s="20" t="s">
        <v>64</v>
      </c>
      <c r="G9" s="20" t="n">
        <v>2700</v>
      </c>
      <c r="H9" s="20" t="s">
        <v>302</v>
      </c>
      <c r="I9" s="20" t="s">
        <v>299</v>
      </c>
      <c r="J9" s="20" t="s">
        <v>189</v>
      </c>
      <c r="K9" s="20" t="s">
        <v>77</v>
      </c>
      <c r="L9" s="20" t="s">
        <v>65</v>
      </c>
      <c r="M9" s="19" t="s">
        <v>294</v>
      </c>
      <c r="N9" s="22" t="s">
        <v>303</v>
      </c>
    </row>
    <row r="10" customFormat="false" ht="15" hidden="false" customHeight="true" outlineLevel="0" collapsed="false">
      <c r="B10" s="19" t="s">
        <v>304</v>
      </c>
      <c r="C10" s="20" t="n">
        <v>2400</v>
      </c>
      <c r="D10" s="20" t="s">
        <v>64</v>
      </c>
      <c r="E10" s="20" t="n">
        <v>2600</v>
      </c>
      <c r="F10" s="20" t="s">
        <v>64</v>
      </c>
      <c r="G10" s="20" t="n">
        <v>2800</v>
      </c>
      <c r="H10" s="20" t="s">
        <v>305</v>
      </c>
      <c r="I10" s="20" t="s">
        <v>126</v>
      </c>
      <c r="J10" s="20" t="s">
        <v>189</v>
      </c>
      <c r="K10" s="20" t="s">
        <v>77</v>
      </c>
      <c r="L10" s="20" t="s">
        <v>65</v>
      </c>
      <c r="M10" s="19" t="s">
        <v>294</v>
      </c>
      <c r="N10" s="22" t="s">
        <v>306</v>
      </c>
    </row>
    <row r="11" customFormat="false" ht="15" hidden="false" customHeight="true" outlineLevel="0" collapsed="false">
      <c r="B11" s="19" t="s">
        <v>307</v>
      </c>
      <c r="C11" s="20" t="n">
        <v>600</v>
      </c>
      <c r="D11" s="20" t="s">
        <v>64</v>
      </c>
      <c r="E11" s="20" t="n">
        <v>620</v>
      </c>
      <c r="F11" s="20" t="s">
        <v>64</v>
      </c>
      <c r="G11" s="20" t="n">
        <v>640</v>
      </c>
      <c r="H11" s="20" t="s">
        <v>308</v>
      </c>
      <c r="I11" s="20" t="s">
        <v>309</v>
      </c>
      <c r="J11" s="20" t="s">
        <v>187</v>
      </c>
      <c r="K11" s="20" t="s">
        <v>77</v>
      </c>
      <c r="L11" s="20" t="s">
        <v>65</v>
      </c>
      <c r="M11" s="19" t="s">
        <v>294</v>
      </c>
      <c r="N11" s="22" t="s">
        <v>310</v>
      </c>
    </row>
    <row r="12" customFormat="false" ht="15" hidden="false" customHeight="true" outlineLevel="0" collapsed="false">
      <c r="B12" s="19" t="s">
        <v>311</v>
      </c>
      <c r="C12" s="20" t="n">
        <v>300</v>
      </c>
      <c r="D12" s="20" t="s">
        <v>64</v>
      </c>
      <c r="E12" s="20" t="n">
        <v>310</v>
      </c>
      <c r="F12" s="20" t="s">
        <v>64</v>
      </c>
      <c r="G12" s="20" t="n">
        <v>320</v>
      </c>
      <c r="H12" s="20" t="s">
        <v>308</v>
      </c>
      <c r="I12" s="20" t="s">
        <v>299</v>
      </c>
      <c r="J12" s="20" t="s">
        <v>187</v>
      </c>
      <c r="K12" s="20" t="s">
        <v>77</v>
      </c>
      <c r="L12" s="20" t="s">
        <v>65</v>
      </c>
      <c r="M12" s="19" t="s">
        <v>294</v>
      </c>
      <c r="N12" s="22" t="s">
        <v>312</v>
      </c>
    </row>
    <row r="13" customFormat="false" ht="15" hidden="false" customHeight="true" outlineLevel="0" collapsed="false">
      <c r="B13" s="16" t="s">
        <v>313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customFormat="false" ht="23.25" hidden="false" customHeight="true" outlineLevel="0" collapsed="false">
      <c r="B14" s="18" t="s">
        <v>47</v>
      </c>
      <c r="C14" s="18" t="s">
        <v>137</v>
      </c>
      <c r="D14" s="18" t="s">
        <v>287</v>
      </c>
      <c r="E14" s="18" t="s">
        <v>139</v>
      </c>
      <c r="F14" s="18" t="s">
        <v>287</v>
      </c>
      <c r="G14" s="18" t="s">
        <v>141</v>
      </c>
      <c r="H14" s="18" t="s">
        <v>288</v>
      </c>
      <c r="I14" s="18" t="s">
        <v>289</v>
      </c>
      <c r="J14" s="18" t="s">
        <v>290</v>
      </c>
      <c r="K14" s="18" t="s">
        <v>54</v>
      </c>
      <c r="L14" s="18" t="s">
        <v>55</v>
      </c>
      <c r="M14" s="18" t="s">
        <v>291</v>
      </c>
      <c r="N14" s="18" t="s">
        <v>132</v>
      </c>
    </row>
    <row r="15" customFormat="false" ht="21.75" hidden="false" customHeight="true" outlineLevel="0" collapsed="false">
      <c r="B15" s="19" t="s">
        <v>314</v>
      </c>
      <c r="C15" s="20" t="n">
        <v>39700</v>
      </c>
      <c r="D15" s="20" t="s">
        <v>64</v>
      </c>
      <c r="E15" s="20" t="n">
        <v>39700</v>
      </c>
      <c r="F15" s="20" t="s">
        <v>64</v>
      </c>
      <c r="G15" s="20" t="n">
        <v>40500</v>
      </c>
      <c r="H15" s="20" t="s">
        <v>308</v>
      </c>
      <c r="I15" s="20" t="s">
        <v>126</v>
      </c>
      <c r="J15" s="20" t="s">
        <v>187</v>
      </c>
      <c r="K15" s="20" t="s">
        <v>77</v>
      </c>
      <c r="L15" s="20" t="s">
        <v>65</v>
      </c>
      <c r="M15" s="19" t="s">
        <v>294</v>
      </c>
      <c r="N15" s="22" t="s">
        <v>315</v>
      </c>
    </row>
    <row r="16" customFormat="false" ht="15" hidden="false" customHeight="true" outlineLevel="0" collapsed="false">
      <c r="B16" s="19" t="s">
        <v>316</v>
      </c>
      <c r="C16" s="20" t="n">
        <v>400</v>
      </c>
      <c r="D16" s="20" t="s">
        <v>64</v>
      </c>
      <c r="E16" s="20" t="n">
        <v>410</v>
      </c>
      <c r="F16" s="20" t="s">
        <v>64</v>
      </c>
      <c r="G16" s="20" t="n">
        <v>420</v>
      </c>
      <c r="H16" s="20" t="s">
        <v>308</v>
      </c>
      <c r="I16" s="20" t="s">
        <v>126</v>
      </c>
      <c r="J16" s="20" t="s">
        <v>187</v>
      </c>
      <c r="K16" s="20" t="s">
        <v>77</v>
      </c>
      <c r="L16" s="20" t="s">
        <v>65</v>
      </c>
      <c r="M16" s="19" t="s">
        <v>294</v>
      </c>
      <c r="N16" s="22" t="s">
        <v>317</v>
      </c>
    </row>
    <row r="17" customFormat="false" ht="15" hidden="false" customHeight="true" outlineLevel="0" collapsed="false">
      <c r="B17" s="19" t="s">
        <v>318</v>
      </c>
      <c r="C17" s="20" t="n">
        <v>1500</v>
      </c>
      <c r="D17" s="20" t="s">
        <v>64</v>
      </c>
      <c r="E17" s="20" t="n">
        <v>1550</v>
      </c>
      <c r="F17" s="20" t="s">
        <v>64</v>
      </c>
      <c r="G17" s="20" t="n">
        <v>1600</v>
      </c>
      <c r="H17" s="20" t="s">
        <v>308</v>
      </c>
      <c r="I17" s="20" t="s">
        <v>299</v>
      </c>
      <c r="J17" s="20" t="s">
        <v>187</v>
      </c>
      <c r="K17" s="20" t="s">
        <v>77</v>
      </c>
      <c r="L17" s="20" t="s">
        <v>65</v>
      </c>
      <c r="M17" s="19" t="s">
        <v>294</v>
      </c>
      <c r="N17" s="22" t="s">
        <v>319</v>
      </c>
    </row>
    <row r="18" customFormat="false" ht="21.75" hidden="false" customHeight="true" outlineLevel="0" collapsed="false">
      <c r="B18" s="19" t="s">
        <v>320</v>
      </c>
      <c r="C18" s="20" t="n">
        <v>3600</v>
      </c>
      <c r="D18" s="20" t="s">
        <v>64</v>
      </c>
      <c r="E18" s="20" t="n">
        <v>3800</v>
      </c>
      <c r="F18" s="20" t="s">
        <v>64</v>
      </c>
      <c r="G18" s="20" t="n">
        <v>4000</v>
      </c>
      <c r="H18" s="20" t="s">
        <v>293</v>
      </c>
      <c r="I18" s="20" t="s">
        <v>299</v>
      </c>
      <c r="J18" s="20" t="s">
        <v>189</v>
      </c>
      <c r="K18" s="20" t="s">
        <v>77</v>
      </c>
      <c r="L18" s="20" t="s">
        <v>65</v>
      </c>
      <c r="M18" s="19" t="s">
        <v>294</v>
      </c>
      <c r="N18" s="22" t="s">
        <v>321</v>
      </c>
    </row>
    <row r="19" customFormat="false" ht="21.75" hidden="false" customHeight="true" outlineLevel="0" collapsed="false">
      <c r="B19" s="19" t="s">
        <v>322</v>
      </c>
      <c r="C19" s="20" t="n">
        <v>2600</v>
      </c>
      <c r="D19" s="20" t="s">
        <v>64</v>
      </c>
      <c r="E19" s="20" t="n">
        <v>2700</v>
      </c>
      <c r="F19" s="20" t="s">
        <v>64</v>
      </c>
      <c r="G19" s="20" t="n">
        <v>2800</v>
      </c>
      <c r="H19" s="20" t="s">
        <v>308</v>
      </c>
      <c r="I19" s="20" t="s">
        <v>323</v>
      </c>
      <c r="J19" s="20" t="s">
        <v>187</v>
      </c>
      <c r="K19" s="20" t="s">
        <v>64</v>
      </c>
      <c r="L19" s="20" t="s">
        <v>65</v>
      </c>
      <c r="M19" s="19" t="s">
        <v>294</v>
      </c>
      <c r="N19" s="22" t="s">
        <v>324</v>
      </c>
    </row>
    <row r="20" customFormat="false" ht="21.75" hidden="false" customHeight="true" outlineLevel="0" collapsed="false">
      <c r="B20" s="19" t="s">
        <v>325</v>
      </c>
      <c r="C20" s="20" t="n">
        <v>7600</v>
      </c>
      <c r="D20" s="20" t="s">
        <v>64</v>
      </c>
      <c r="E20" s="20" t="n">
        <v>7800</v>
      </c>
      <c r="F20" s="20" t="s">
        <v>64</v>
      </c>
      <c r="G20" s="20" t="n">
        <v>8000</v>
      </c>
      <c r="H20" s="20" t="s">
        <v>308</v>
      </c>
      <c r="I20" s="20" t="s">
        <v>299</v>
      </c>
      <c r="J20" s="20" t="s">
        <v>189</v>
      </c>
      <c r="K20" s="20" t="s">
        <v>77</v>
      </c>
      <c r="L20" s="20" t="s">
        <v>65</v>
      </c>
      <c r="M20" s="19" t="s">
        <v>294</v>
      </c>
      <c r="N20" s="22" t="s">
        <v>326</v>
      </c>
    </row>
    <row r="21" customFormat="false" ht="21.75" hidden="false" customHeight="true" outlineLevel="0" collapsed="false">
      <c r="B21" s="19" t="s">
        <v>327</v>
      </c>
      <c r="C21" s="20" t="n">
        <v>6000</v>
      </c>
      <c r="D21" s="20" t="s">
        <v>64</v>
      </c>
      <c r="E21" s="20" t="n">
        <v>4000</v>
      </c>
      <c r="F21" s="20" t="s">
        <v>64</v>
      </c>
      <c r="G21" s="20" t="n">
        <v>4000</v>
      </c>
      <c r="H21" s="20" t="s">
        <v>308</v>
      </c>
      <c r="I21" s="20" t="s">
        <v>126</v>
      </c>
      <c r="J21" s="20" t="s">
        <v>187</v>
      </c>
      <c r="K21" s="20" t="s">
        <v>77</v>
      </c>
      <c r="L21" s="20" t="s">
        <v>65</v>
      </c>
      <c r="M21" s="19" t="s">
        <v>294</v>
      </c>
      <c r="N21" s="22" t="s">
        <v>328</v>
      </c>
    </row>
    <row r="22" customFormat="false" ht="15" hidden="false" customHeight="true" outlineLevel="0" collapsed="false">
      <c r="B22" s="19" t="s">
        <v>329</v>
      </c>
      <c r="C22" s="20" t="n">
        <v>800</v>
      </c>
      <c r="D22" s="20" t="s">
        <v>64</v>
      </c>
      <c r="E22" s="20" t="n">
        <v>850</v>
      </c>
      <c r="F22" s="20" t="s">
        <v>64</v>
      </c>
      <c r="G22" s="20" t="n">
        <v>900</v>
      </c>
      <c r="H22" s="20" t="s">
        <v>308</v>
      </c>
      <c r="I22" s="20" t="s">
        <v>299</v>
      </c>
      <c r="J22" s="20" t="s">
        <v>187</v>
      </c>
      <c r="K22" s="20" t="s">
        <v>77</v>
      </c>
      <c r="L22" s="20" t="s">
        <v>65</v>
      </c>
      <c r="M22" s="19" t="s">
        <v>294</v>
      </c>
      <c r="N22" s="22" t="s">
        <v>330</v>
      </c>
    </row>
    <row r="23" customFormat="false" ht="15" hidden="false" customHeight="true" outlineLevel="0" collapsed="false">
      <c r="B23" s="19" t="s">
        <v>331</v>
      </c>
      <c r="C23" s="20" t="n">
        <v>100</v>
      </c>
      <c r="D23" s="20" t="s">
        <v>64</v>
      </c>
      <c r="E23" s="20" t="n">
        <v>100</v>
      </c>
      <c r="F23" s="20" t="s">
        <v>64</v>
      </c>
      <c r="G23" s="20" t="n">
        <v>100</v>
      </c>
      <c r="H23" s="20" t="s">
        <v>308</v>
      </c>
      <c r="I23" s="20" t="s">
        <v>126</v>
      </c>
      <c r="J23" s="20" t="s">
        <v>187</v>
      </c>
      <c r="K23" s="20" t="s">
        <v>77</v>
      </c>
      <c r="L23" s="20" t="s">
        <v>65</v>
      </c>
      <c r="M23" s="19" t="s">
        <v>294</v>
      </c>
      <c r="N23" s="22"/>
    </row>
    <row r="24" customFormat="false" ht="15" hidden="false" customHeight="true" outlineLevel="0" collapsed="false">
      <c r="B24" s="19" t="s">
        <v>332</v>
      </c>
      <c r="C24" s="20" t="n">
        <v>1200</v>
      </c>
      <c r="D24" s="20" t="s">
        <v>64</v>
      </c>
      <c r="E24" s="20" t="n">
        <v>1230</v>
      </c>
      <c r="F24" s="20" t="s">
        <v>64</v>
      </c>
      <c r="G24" s="20" t="n">
        <v>1260</v>
      </c>
      <c r="H24" s="20" t="s">
        <v>308</v>
      </c>
      <c r="I24" s="20" t="s">
        <v>126</v>
      </c>
      <c r="J24" s="20" t="s">
        <v>187</v>
      </c>
      <c r="K24" s="20" t="s">
        <v>77</v>
      </c>
      <c r="L24" s="20" t="s">
        <v>65</v>
      </c>
      <c r="M24" s="19" t="s">
        <v>294</v>
      </c>
      <c r="N24" s="22" t="s">
        <v>333</v>
      </c>
    </row>
    <row r="25" customFormat="false" ht="15" hidden="false" customHeight="true" outlineLevel="0" collapsed="false">
      <c r="B25" s="19" t="s">
        <v>334</v>
      </c>
      <c r="C25" s="20" t="n">
        <v>700</v>
      </c>
      <c r="D25" s="20" t="s">
        <v>64</v>
      </c>
      <c r="E25" s="20" t="n">
        <v>720</v>
      </c>
      <c r="F25" s="20" t="s">
        <v>64</v>
      </c>
      <c r="G25" s="20" t="n">
        <v>740</v>
      </c>
      <c r="H25" s="20" t="s">
        <v>308</v>
      </c>
      <c r="I25" s="20" t="s">
        <v>126</v>
      </c>
      <c r="J25" s="20" t="s">
        <v>187</v>
      </c>
      <c r="K25" s="20" t="s">
        <v>64</v>
      </c>
      <c r="L25" s="20" t="s">
        <v>65</v>
      </c>
      <c r="M25" s="19" t="s">
        <v>294</v>
      </c>
      <c r="N25" s="22" t="s">
        <v>335</v>
      </c>
    </row>
    <row r="26" customFormat="false" ht="15" hidden="false" customHeight="true" outlineLevel="0" collapsed="false">
      <c r="B26" s="19" t="s">
        <v>336</v>
      </c>
      <c r="C26" s="20" t="n">
        <v>500</v>
      </c>
      <c r="D26" s="20" t="s">
        <v>64</v>
      </c>
      <c r="E26" s="20" t="n">
        <v>510</v>
      </c>
      <c r="F26" s="20" t="s">
        <v>64</v>
      </c>
      <c r="G26" s="20" t="n">
        <v>520</v>
      </c>
      <c r="H26" s="20" t="s">
        <v>308</v>
      </c>
      <c r="I26" s="20" t="s">
        <v>323</v>
      </c>
      <c r="J26" s="20" t="s">
        <v>187</v>
      </c>
      <c r="K26" s="20" t="s">
        <v>64</v>
      </c>
      <c r="L26" s="20" t="s">
        <v>65</v>
      </c>
      <c r="M26" s="19" t="s">
        <v>294</v>
      </c>
      <c r="N26" s="22" t="s">
        <v>337</v>
      </c>
    </row>
    <row r="27" customFormat="false" ht="15" hidden="false" customHeight="true" outlineLevel="0" collapsed="false">
      <c r="B27" s="19" t="s">
        <v>338</v>
      </c>
      <c r="C27" s="20" t="n">
        <v>2400</v>
      </c>
      <c r="D27" s="20" t="s">
        <v>64</v>
      </c>
      <c r="E27" s="20" t="n">
        <v>2500</v>
      </c>
      <c r="F27" s="20" t="s">
        <v>64</v>
      </c>
      <c r="G27" s="20" t="n">
        <v>2600</v>
      </c>
      <c r="H27" s="20" t="s">
        <v>308</v>
      </c>
      <c r="I27" s="20" t="s">
        <v>126</v>
      </c>
      <c r="J27" s="20" t="s">
        <v>187</v>
      </c>
      <c r="K27" s="20" t="s">
        <v>77</v>
      </c>
      <c r="L27" s="20" t="s">
        <v>65</v>
      </c>
      <c r="M27" s="21" t="s">
        <v>339</v>
      </c>
      <c r="N27" s="22" t="s">
        <v>340</v>
      </c>
    </row>
    <row r="28" customFormat="false" ht="15" hidden="false" customHeight="true" outlineLevel="0" collapsed="false">
      <c r="B28" s="19" t="s">
        <v>341</v>
      </c>
      <c r="C28" s="20" t="n">
        <v>3600</v>
      </c>
      <c r="D28" s="20" t="s">
        <v>64</v>
      </c>
      <c r="E28" s="20" t="n">
        <v>3700</v>
      </c>
      <c r="F28" s="20" t="s">
        <v>64</v>
      </c>
      <c r="G28" s="20" t="n">
        <v>3800</v>
      </c>
      <c r="H28" s="20" t="s">
        <v>342</v>
      </c>
      <c r="I28" s="20" t="s">
        <v>126</v>
      </c>
      <c r="J28" s="20" t="s">
        <v>189</v>
      </c>
      <c r="K28" s="20" t="s">
        <v>77</v>
      </c>
      <c r="L28" s="20" t="s">
        <v>65</v>
      </c>
      <c r="M28" s="21" t="s">
        <v>339</v>
      </c>
      <c r="N28" s="22" t="s">
        <v>343</v>
      </c>
    </row>
    <row r="29" customFormat="false" ht="15" hidden="false" customHeight="true" outlineLevel="0" collapsed="false">
      <c r="B29" s="19" t="s">
        <v>344</v>
      </c>
      <c r="C29" s="20" t="n">
        <v>1200</v>
      </c>
      <c r="D29" s="20" t="s">
        <v>64</v>
      </c>
      <c r="E29" s="20" t="n">
        <v>1250</v>
      </c>
      <c r="F29" s="20" t="s">
        <v>64</v>
      </c>
      <c r="G29" s="20" t="n">
        <v>1300</v>
      </c>
      <c r="H29" s="20" t="s">
        <v>308</v>
      </c>
      <c r="I29" s="20" t="s">
        <v>323</v>
      </c>
      <c r="J29" s="20" t="s">
        <v>187</v>
      </c>
      <c r="K29" s="20" t="s">
        <v>77</v>
      </c>
      <c r="L29" s="20" t="s">
        <v>65</v>
      </c>
      <c r="M29" s="21" t="s">
        <v>339</v>
      </c>
      <c r="N29" s="22" t="s">
        <v>345</v>
      </c>
    </row>
    <row r="30" customFormat="false" ht="15" hidden="false" customHeight="true" outlineLevel="0" collapsed="false">
      <c r="B30" s="19" t="s">
        <v>346</v>
      </c>
      <c r="C30" s="20" t="n">
        <v>1200</v>
      </c>
      <c r="D30" s="20" t="s">
        <v>64</v>
      </c>
      <c r="E30" s="20" t="n">
        <v>1250</v>
      </c>
      <c r="F30" s="20" t="s">
        <v>64</v>
      </c>
      <c r="G30" s="20" t="n">
        <v>1300</v>
      </c>
      <c r="H30" s="20" t="s">
        <v>308</v>
      </c>
      <c r="I30" s="20" t="s">
        <v>323</v>
      </c>
      <c r="J30" s="20" t="s">
        <v>187</v>
      </c>
      <c r="K30" s="20" t="s">
        <v>64</v>
      </c>
      <c r="L30" s="20" t="s">
        <v>65</v>
      </c>
      <c r="M30" s="21" t="s">
        <v>339</v>
      </c>
      <c r="N30" s="22" t="s">
        <v>347</v>
      </c>
    </row>
    <row r="31" customFormat="false" ht="21.75" hidden="false" customHeight="true" outlineLevel="0" collapsed="false">
      <c r="B31" s="19" t="s">
        <v>348</v>
      </c>
      <c r="C31" s="20" t="n">
        <v>2950</v>
      </c>
      <c r="D31" s="20" t="s">
        <v>64</v>
      </c>
      <c r="E31" s="20" t="n">
        <v>3400</v>
      </c>
      <c r="F31" s="20" t="s">
        <v>64</v>
      </c>
      <c r="G31" s="20" t="n">
        <v>3800</v>
      </c>
      <c r="H31" s="20" t="s">
        <v>305</v>
      </c>
      <c r="I31" s="20" t="s">
        <v>126</v>
      </c>
      <c r="J31" s="20" t="s">
        <v>187</v>
      </c>
      <c r="K31" s="20" t="s">
        <v>64</v>
      </c>
      <c r="L31" s="20" t="s">
        <v>65</v>
      </c>
      <c r="M31" s="21" t="s">
        <v>339</v>
      </c>
      <c r="N31" s="22" t="s">
        <v>349</v>
      </c>
    </row>
    <row r="32" customFormat="false" ht="15" hidden="false" customHeight="true" outlineLevel="0" collapsed="false">
      <c r="B32" s="19" t="s">
        <v>350</v>
      </c>
      <c r="C32" s="20" t="n">
        <v>1000</v>
      </c>
      <c r="D32" s="20" t="s">
        <v>64</v>
      </c>
      <c r="E32" s="20" t="n">
        <v>1100</v>
      </c>
      <c r="F32" s="20" t="s">
        <v>64</v>
      </c>
      <c r="G32" s="20" t="n">
        <v>1200</v>
      </c>
      <c r="H32" s="20" t="s">
        <v>305</v>
      </c>
      <c r="I32" s="20" t="s">
        <v>126</v>
      </c>
      <c r="J32" s="20" t="s">
        <v>189</v>
      </c>
      <c r="K32" s="20" t="s">
        <v>64</v>
      </c>
      <c r="L32" s="20" t="s">
        <v>65</v>
      </c>
      <c r="M32" s="21" t="s">
        <v>339</v>
      </c>
      <c r="N32" s="22" t="s">
        <v>351</v>
      </c>
    </row>
    <row r="33" customFormat="false" ht="15" hidden="false" customHeight="true" outlineLevel="0" collapsed="false">
      <c r="B33" s="23" t="s">
        <v>352</v>
      </c>
      <c r="C33" s="23" t="n">
        <f aca="false">SUM(C6:C12)+SUM(C15:C32)</f>
        <v>92500</v>
      </c>
      <c r="E33" s="23" t="n">
        <f aca="false">SUM(E6:E12)+SUM(E15:E32)</f>
        <v>92630</v>
      </c>
      <c r="G33" s="23" t="n">
        <f aca="false">SUM(G6:G12)+SUM(G15:G32)</f>
        <v>95510</v>
      </c>
    </row>
    <row r="35" customFormat="false" ht="15" hidden="false" customHeight="true" outlineLevel="0" collapsed="false">
      <c r="B35" s="16" t="s">
        <v>353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customFormat="false" ht="15" hidden="false" customHeight="true" outlineLevel="0" collapsed="false">
      <c r="B36" s="20" t="s">
        <v>354</v>
      </c>
      <c r="C36" s="20"/>
      <c r="D36" s="20"/>
      <c r="E36" s="20"/>
      <c r="F36" s="20"/>
      <c r="G36" s="20"/>
      <c r="H36" s="20"/>
    </row>
    <row r="37" customFormat="false" ht="15" hidden="false" customHeight="true" outlineLevel="0" collapsed="false">
      <c r="B37" s="18" t="s">
        <v>355</v>
      </c>
      <c r="C37" s="18" t="s">
        <v>136</v>
      </c>
      <c r="D37" s="18" t="s">
        <v>137</v>
      </c>
      <c r="E37" s="18" t="s">
        <v>138</v>
      </c>
      <c r="F37" s="18" t="s">
        <v>139</v>
      </c>
      <c r="G37" s="18" t="s">
        <v>140</v>
      </c>
      <c r="H37" s="18" t="s">
        <v>141</v>
      </c>
      <c r="I37" s="18"/>
      <c r="J37" s="18"/>
      <c r="K37" s="18"/>
      <c r="L37" s="18"/>
      <c r="M37" s="18"/>
      <c r="N37" s="18" t="s">
        <v>132</v>
      </c>
    </row>
    <row r="38" customFormat="false" ht="21.75" hidden="false" customHeight="true" outlineLevel="0" collapsed="false">
      <c r="B38" s="19" t="s">
        <v>356</v>
      </c>
      <c r="C38" s="20" t="s">
        <v>257</v>
      </c>
      <c r="D38" s="20" t="n">
        <v>0</v>
      </c>
      <c r="E38" s="20" t="s">
        <v>268</v>
      </c>
      <c r="F38" s="20" t="n">
        <v>950</v>
      </c>
      <c r="G38" s="20" t="s">
        <v>357</v>
      </c>
      <c r="H38" s="20" t="n">
        <v>1900</v>
      </c>
      <c r="N38" s="22" t="s">
        <v>358</v>
      </c>
    </row>
    <row r="39" customFormat="false" ht="25.5" hidden="false" customHeight="true" outlineLevel="0" collapsed="false">
      <c r="B39" s="15" t="s">
        <v>359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</row>
  </sheetData>
  <mergeCells count="3">
    <mergeCell ref="B2:N2"/>
    <mergeCell ref="B36:H36"/>
    <mergeCell ref="B39:N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4"/>
    <col collapsed="false" customWidth="true" hidden="false" outlineLevel="0" max="3" min="3" style="1" width="10"/>
    <col collapsed="false" customWidth="true" hidden="false" outlineLevel="0" max="4" min="4" style="1" width="8"/>
    <col collapsed="false" customWidth="true" hidden="false" outlineLevel="0" max="5" min="5" style="1" width="10"/>
    <col collapsed="false" customWidth="true" hidden="false" outlineLevel="0" max="6" min="6" style="1" width="8"/>
    <col collapsed="false" customWidth="true" hidden="false" outlineLevel="0" max="7" min="7" style="1" width="10"/>
    <col collapsed="false" customWidth="true" hidden="false" outlineLevel="0" max="9" min="8" style="1" width="9"/>
    <col collapsed="false" customWidth="true" hidden="false" outlineLevel="0" max="10" min="10" style="1" width="8"/>
    <col collapsed="false" customWidth="true" hidden="false" outlineLevel="0" max="11" min="11" style="1" width="16"/>
    <col collapsed="false" customWidth="true" hidden="false" outlineLevel="0" max="12" min="12" style="1" width="48"/>
  </cols>
  <sheetData>
    <row r="1" customFormat="false" ht="29.25" hidden="false" customHeight="true" outlineLevel="0" collapsed="false">
      <c r="B1" s="14" t="s">
        <v>360</v>
      </c>
    </row>
    <row r="2" customFormat="false" ht="30" hidden="false" customHeight="true" outlineLevel="0" collapsed="false">
      <c r="B2" s="15" t="s">
        <v>361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4" customFormat="false" ht="15" hidden="false" customHeight="true" outlineLevel="0" collapsed="false">
      <c r="B4" s="16" t="s">
        <v>362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customFormat="false" ht="23.25" hidden="false" customHeight="true" outlineLevel="0" collapsed="false">
      <c r="B5" s="18" t="s">
        <v>47</v>
      </c>
      <c r="C5" s="18" t="s">
        <v>363</v>
      </c>
      <c r="D5" s="18" t="s">
        <v>287</v>
      </c>
      <c r="E5" s="18" t="s">
        <v>139</v>
      </c>
      <c r="F5" s="18" t="s">
        <v>287</v>
      </c>
      <c r="G5" s="18" t="s">
        <v>141</v>
      </c>
      <c r="H5" s="18" t="s">
        <v>364</v>
      </c>
      <c r="I5" s="18" t="s">
        <v>365</v>
      </c>
      <c r="J5" s="18" t="s">
        <v>288</v>
      </c>
      <c r="K5" s="18" t="s">
        <v>366</v>
      </c>
      <c r="L5" s="18" t="s">
        <v>132</v>
      </c>
    </row>
    <row r="6" customFormat="false" ht="30" hidden="false" customHeight="true" outlineLevel="0" collapsed="false">
      <c r="B6" s="19" t="s">
        <v>367</v>
      </c>
      <c r="C6" s="20" t="n">
        <v>25200</v>
      </c>
      <c r="D6" s="20" t="s">
        <v>64</v>
      </c>
      <c r="E6" s="20" t="n">
        <v>25800</v>
      </c>
      <c r="F6" s="20" t="s">
        <v>64</v>
      </c>
      <c r="G6" s="20" t="n">
        <v>26400</v>
      </c>
      <c r="H6" s="20" t="s">
        <v>368</v>
      </c>
      <c r="I6" s="20" t="s">
        <v>369</v>
      </c>
      <c r="J6" s="20" t="s">
        <v>308</v>
      </c>
      <c r="K6" s="20" t="s">
        <v>370</v>
      </c>
      <c r="L6" s="22" t="s">
        <v>371</v>
      </c>
    </row>
    <row r="7" customFormat="false" ht="30" hidden="false" customHeight="true" outlineLevel="0" collapsed="false">
      <c r="B7" s="19" t="s">
        <v>372</v>
      </c>
      <c r="C7" s="20" t="n">
        <v>24000</v>
      </c>
      <c r="D7" s="20" t="s">
        <v>64</v>
      </c>
      <c r="E7" s="20" t="n">
        <v>24600</v>
      </c>
      <c r="F7" s="20" t="s">
        <v>64</v>
      </c>
      <c r="G7" s="20" t="n">
        <v>25200</v>
      </c>
      <c r="H7" s="20" t="s">
        <v>368</v>
      </c>
      <c r="I7" s="20" t="s">
        <v>369</v>
      </c>
      <c r="J7" s="20" t="s">
        <v>308</v>
      </c>
      <c r="K7" s="20" t="s">
        <v>370</v>
      </c>
      <c r="L7" s="22" t="s">
        <v>373</v>
      </c>
    </row>
    <row r="8" customFormat="false" ht="30" hidden="false" customHeight="true" outlineLevel="0" collapsed="false">
      <c r="B8" s="19" t="s">
        <v>374</v>
      </c>
      <c r="C8" s="20" t="n">
        <v>7200</v>
      </c>
      <c r="D8" s="20" t="s">
        <v>64</v>
      </c>
      <c r="E8" s="20" t="n">
        <v>10200</v>
      </c>
      <c r="F8" s="20" t="s">
        <v>64</v>
      </c>
      <c r="G8" s="20" t="n">
        <v>10800</v>
      </c>
      <c r="H8" s="20" t="s">
        <v>64</v>
      </c>
      <c r="I8" s="20" t="s">
        <v>375</v>
      </c>
      <c r="J8" s="20" t="s">
        <v>308</v>
      </c>
      <c r="K8" s="20" t="s">
        <v>376</v>
      </c>
      <c r="L8" s="22" t="s">
        <v>377</v>
      </c>
    </row>
    <row r="9" customFormat="false" ht="30" hidden="false" customHeight="true" outlineLevel="0" collapsed="false">
      <c r="B9" s="19" t="s">
        <v>378</v>
      </c>
      <c r="C9" s="20" t="n">
        <v>8250</v>
      </c>
      <c r="D9" s="20" t="s">
        <v>64</v>
      </c>
      <c r="E9" s="20" t="n">
        <v>9900</v>
      </c>
      <c r="F9" s="20" t="s">
        <v>64</v>
      </c>
      <c r="G9" s="20" t="n">
        <v>11000</v>
      </c>
      <c r="H9" s="20" t="s">
        <v>368</v>
      </c>
      <c r="I9" s="20" t="s">
        <v>369</v>
      </c>
      <c r="J9" s="20" t="s">
        <v>305</v>
      </c>
      <c r="K9" s="20" t="s">
        <v>379</v>
      </c>
      <c r="L9" s="22" t="s">
        <v>380</v>
      </c>
    </row>
    <row r="10" customFormat="false" ht="30" hidden="false" customHeight="true" outlineLevel="0" collapsed="false">
      <c r="B10" s="19" t="s">
        <v>381</v>
      </c>
      <c r="C10" s="20" t="n">
        <v>0</v>
      </c>
      <c r="D10" s="20" t="s">
        <v>64</v>
      </c>
      <c r="E10" s="20" t="n">
        <v>23400</v>
      </c>
      <c r="F10" s="20" t="s">
        <v>64</v>
      </c>
      <c r="G10" s="20" t="n">
        <v>24000</v>
      </c>
      <c r="H10" s="20" t="s">
        <v>368</v>
      </c>
      <c r="I10" s="20" t="s">
        <v>369</v>
      </c>
      <c r="J10" s="20" t="s">
        <v>308</v>
      </c>
      <c r="K10" s="20" t="s">
        <v>382</v>
      </c>
      <c r="L10" s="22" t="s">
        <v>383</v>
      </c>
    </row>
    <row r="11" customFormat="false" ht="15" hidden="false" customHeight="true" outlineLevel="0" collapsed="false">
      <c r="B11" s="16" t="s">
        <v>384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</row>
    <row r="12" customFormat="false" ht="23.25" hidden="false" customHeight="true" outlineLevel="0" collapsed="false">
      <c r="B12" s="18" t="s">
        <v>47</v>
      </c>
      <c r="C12" s="18" t="s">
        <v>363</v>
      </c>
      <c r="D12" s="18" t="s">
        <v>287</v>
      </c>
      <c r="E12" s="18" t="s">
        <v>139</v>
      </c>
      <c r="F12" s="18" t="s">
        <v>287</v>
      </c>
      <c r="G12" s="18" t="s">
        <v>141</v>
      </c>
      <c r="H12" s="18" t="s">
        <v>364</v>
      </c>
      <c r="I12" s="18" t="s">
        <v>365</v>
      </c>
      <c r="J12" s="18" t="s">
        <v>385</v>
      </c>
      <c r="K12" s="18" t="s">
        <v>288</v>
      </c>
      <c r="L12" s="18" t="s">
        <v>132</v>
      </c>
    </row>
    <row r="13" customFormat="false" ht="30" hidden="false" customHeight="true" outlineLevel="0" collapsed="false">
      <c r="B13" s="19" t="s">
        <v>386</v>
      </c>
      <c r="C13" s="20" t="n">
        <v>18000</v>
      </c>
      <c r="D13" s="20" t="s">
        <v>64</v>
      </c>
      <c r="E13" s="20" t="n">
        <v>30000</v>
      </c>
      <c r="F13" s="20" t="s">
        <v>64</v>
      </c>
      <c r="G13" s="20" t="n">
        <v>36000</v>
      </c>
      <c r="H13" s="20" t="s">
        <v>368</v>
      </c>
      <c r="I13" s="20" t="s">
        <v>387</v>
      </c>
      <c r="J13" s="20" t="s">
        <v>388</v>
      </c>
      <c r="K13" s="20" t="s">
        <v>308</v>
      </c>
      <c r="L13" s="22" t="s">
        <v>389</v>
      </c>
    </row>
    <row r="15" customFormat="false" ht="23.25" hidden="false" customHeight="true" outlineLevel="0" collapsed="false">
      <c r="B15" s="16" t="s">
        <v>390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customFormat="false" ht="24" hidden="false" customHeight="true" outlineLevel="0" collapsed="false">
      <c r="B16" s="15" t="s">
        <v>391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8" customFormat="false" ht="15" hidden="false" customHeight="true" outlineLevel="0" collapsed="false">
      <c r="B18" s="16" t="s">
        <v>392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customFormat="false" ht="15" hidden="false" customHeight="true" outlineLevel="0" collapsed="false">
      <c r="B19" s="18" t="s">
        <v>47</v>
      </c>
      <c r="C19" s="18" t="s">
        <v>136</v>
      </c>
      <c r="D19" s="18" t="s">
        <v>137</v>
      </c>
      <c r="E19" s="18" t="s">
        <v>138</v>
      </c>
      <c r="F19" s="18" t="s">
        <v>139</v>
      </c>
      <c r="G19" s="18" t="s">
        <v>140</v>
      </c>
      <c r="H19" s="18" t="s">
        <v>141</v>
      </c>
      <c r="I19" s="18"/>
      <c r="J19" s="18"/>
      <c r="K19" s="18"/>
      <c r="L19" s="18" t="s">
        <v>132</v>
      </c>
    </row>
    <row r="20" customFormat="false" ht="23.25" hidden="false" customHeight="true" outlineLevel="0" collapsed="false">
      <c r="B20" s="19" t="s">
        <v>393</v>
      </c>
      <c r="C20" s="20" t="s">
        <v>60</v>
      </c>
      <c r="D20" s="20" t="n">
        <v>1850</v>
      </c>
      <c r="E20" s="20" t="s">
        <v>143</v>
      </c>
      <c r="F20" s="20" t="n">
        <v>1950</v>
      </c>
      <c r="G20" s="20" t="s">
        <v>108</v>
      </c>
      <c r="H20" s="20" t="n">
        <v>2050</v>
      </c>
      <c r="L20" s="22" t="s">
        <v>394</v>
      </c>
    </row>
  </sheetData>
  <mergeCells count="2">
    <mergeCell ref="B2:L2"/>
    <mergeCell ref="B16:L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40"/>
    <col collapsed="false" customWidth="true" hidden="false" outlineLevel="0" max="3" min="3" style="1" width="26"/>
    <col collapsed="false" customWidth="true" hidden="false" outlineLevel="0" max="4" min="4" style="1" width="60"/>
  </cols>
  <sheetData>
    <row r="1" customFormat="false" ht="29.25" hidden="false" customHeight="true" outlineLevel="0" collapsed="false">
      <c r="B1" s="14" t="s">
        <v>395</v>
      </c>
    </row>
    <row r="3" customFormat="false" ht="15" hidden="false" customHeight="true" outlineLevel="0" collapsed="false">
      <c r="B3" s="16" t="s">
        <v>396</v>
      </c>
      <c r="C3" s="17"/>
      <c r="D3" s="17"/>
    </row>
    <row r="4" customFormat="false" ht="24" hidden="false" customHeight="true" outlineLevel="0" collapsed="false">
      <c r="B4" s="19" t="s">
        <v>397</v>
      </c>
      <c r="C4" s="20" t="s">
        <v>398</v>
      </c>
      <c r="D4" s="22" t="s">
        <v>399</v>
      </c>
    </row>
    <row r="5" customFormat="false" ht="24" hidden="false" customHeight="true" outlineLevel="0" collapsed="false">
      <c r="B5" s="19" t="s">
        <v>400</v>
      </c>
      <c r="C5" s="20" t="s">
        <v>401</v>
      </c>
      <c r="D5" s="22" t="s">
        <v>402</v>
      </c>
    </row>
    <row r="6" customFormat="false" ht="15" hidden="false" customHeight="true" outlineLevel="0" collapsed="false">
      <c r="B6" s="16" t="s">
        <v>403</v>
      </c>
      <c r="C6" s="17"/>
      <c r="D6" s="17"/>
    </row>
    <row r="7" customFormat="false" ht="24" hidden="false" customHeight="true" outlineLevel="0" collapsed="false">
      <c r="B7" s="19" t="s">
        <v>404</v>
      </c>
      <c r="C7" s="20" t="s">
        <v>405</v>
      </c>
      <c r="D7" s="22" t="s">
        <v>406</v>
      </c>
    </row>
    <row r="8" customFormat="false" ht="24" hidden="false" customHeight="true" outlineLevel="0" collapsed="false">
      <c r="B8" s="19" t="s">
        <v>407</v>
      </c>
      <c r="C8" s="20" t="s">
        <v>408</v>
      </c>
      <c r="D8" s="22"/>
    </row>
    <row r="9" customFormat="false" ht="24" hidden="false" customHeight="true" outlineLevel="0" collapsed="false">
      <c r="B9" s="19" t="s">
        <v>409</v>
      </c>
      <c r="C9" s="20" t="s">
        <v>410</v>
      </c>
      <c r="D9" s="22" t="s">
        <v>411</v>
      </c>
    </row>
    <row r="10" customFormat="false" ht="24" hidden="false" customHeight="true" outlineLevel="0" collapsed="false">
      <c r="B10" s="19" t="s">
        <v>412</v>
      </c>
      <c r="C10" s="20" t="s">
        <v>413</v>
      </c>
      <c r="D10" s="22" t="s">
        <v>414</v>
      </c>
    </row>
    <row r="11" customFormat="false" ht="23.25" hidden="false" customHeight="true" outlineLevel="0" collapsed="false">
      <c r="B11" s="16" t="s">
        <v>415</v>
      </c>
      <c r="C11" s="17"/>
      <c r="D11" s="17"/>
    </row>
    <row r="12" customFormat="false" ht="24" hidden="false" customHeight="true" outlineLevel="0" collapsed="false">
      <c r="B12" s="19" t="s">
        <v>416</v>
      </c>
      <c r="C12" s="20" t="s">
        <v>417</v>
      </c>
      <c r="D12" s="22" t="s">
        <v>418</v>
      </c>
    </row>
    <row r="13" customFormat="false" ht="24" hidden="false" customHeight="true" outlineLevel="0" collapsed="false">
      <c r="B13" s="19" t="s">
        <v>419</v>
      </c>
      <c r="C13" s="20" t="s">
        <v>420</v>
      </c>
      <c r="D13" s="22" t="s">
        <v>421</v>
      </c>
    </row>
    <row r="14" customFormat="false" ht="24" hidden="false" customHeight="true" outlineLevel="0" collapsed="false">
      <c r="B14" s="19" t="s">
        <v>422</v>
      </c>
      <c r="C14" s="20" t="s">
        <v>423</v>
      </c>
      <c r="D14" s="22" t="s">
        <v>424</v>
      </c>
    </row>
    <row r="15" customFormat="false" ht="24" hidden="false" customHeight="true" outlineLevel="0" collapsed="false">
      <c r="B15" s="19" t="s">
        <v>425</v>
      </c>
      <c r="C15" s="20" t="s">
        <v>426</v>
      </c>
      <c r="D15" s="22" t="s">
        <v>427</v>
      </c>
    </row>
    <row r="16" customFormat="false" ht="24" hidden="false" customHeight="true" outlineLevel="0" collapsed="false">
      <c r="B16" s="19" t="s">
        <v>54</v>
      </c>
      <c r="C16" s="20" t="s">
        <v>428</v>
      </c>
      <c r="D16" s="22" t="s">
        <v>429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LibreOffice/26.2.3.2$MacOSX_AARCH64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2026-06-10T09:37:16Z</dcterms:created>
  <dc:creator>openpyxl</dc:creator>
  <dc:description/>
  <dc:language>fr-FR</dc:language>
  <cp:lastModifiedBy/>
  <dcterms:modified xsi:type="dcterms:W3CDTF">2026-06-10T12:27:25Z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